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5480" windowHeight="103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<sst xmlns="http://schemas.openxmlformats.org/spreadsheetml/2006/main" count="95" uniqueCount="93">
  <si>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</si>
  <si>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</si>
  <si>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</si>
  <si>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</si>
  <si>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</si>
  <si>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</si>
  <si>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</si>
  <si>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</si>
  <si>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</si>
  <si>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</si>
  <si>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</si>
  <si>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</si>
  <si>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</si>
  <si>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</si>
  <si>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</si>
  <si>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</si>
  <si>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</si>
  <si>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</si>
  <si>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</si>
  <si>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</si>
  <si>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</si>
  <si>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</si>
  <si>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</si>
  <si>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</si>
  <si>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</si>
  <si>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</si>
  <si>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</si>
  <si>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</si>
  <si>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</si>
  <si>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</si>
  <si>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</si>
  <si>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1 06 04000 02 0000 110</t>
  </si>
  <si>
    <t>1 13 00000 00 0000 0000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</si>
  <si>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</si>
  <si>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</si>
  <si>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</si>
  <si>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</si>
  <si>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</si>
  <si>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</si>
  <si>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</si>
  <si>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</si>
  <si>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</si>
  <si>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</si>
  <si>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</si>
  <si>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</si>
  <si>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1 14 01050 10 0000 410 </t>
  </si>
  <si>
    <t>Доходы от продажи квартир</t>
  </si>
  <si>
    <t>1 11 05013 10 0000 120</t>
  </si>
  <si>
    <t>1 08 04020 01 1000 110</t>
  </si>
  <si>
    <t>Налоговые и неналоговые доходы</t>
  </si>
  <si>
    <t>НАЛОГИ НА ПРИБЫЛЬ, ДОХОДЫ</t>
  </si>
  <si>
    <t>Транспортный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</si>
  <si>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</si>
  <si>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</si>
  <si>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учреждений( за исключениеммуниципальных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</si>
  <si>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поселений (за исключением имущества муниципаль-ных бюджетных и автономных учреждений, а также имущества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</si>
  <si>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</si>
  <si>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</si>
  <si>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1 14 06013 10 0000 430</t>
  </si>
  <si>
    <t>2 02 03024 10 0000 151</t>
  </si>
  <si>
    <t>Субвенции бюджетам поселений на осуществление отдельных полномочий Ленинградской области в сфере административных правонарушений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</si>
  <si>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</si>
  <si>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2 02 02077 10 0000 151 </t>
  </si>
  <si>
    <t>Прочие субсидии бюджетам поселений</t>
  </si>
  <si>
    <t xml:space="preserve"> план </t>
  </si>
  <si>
    <t>1 03 00000 00 0000 000</t>
  </si>
  <si>
    <t>Налоги на товары (работы,услуги)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</si>
  <si>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</si>
  <si>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</si>
  <si>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№2</t>
  </si>
  <si>
    <t>2 02 02999 10 0000 151</t>
  </si>
  <si>
    <t>2 02 02216 10 0000 151</t>
  </si>
  <si>
    <t>Субсидии бюджетам поселений на осуществление дорожной деятельности  вотношении автомобильных дорог общего пользования, а также капитального ремонта и ремонта дворовых территорий МКД, проездов к дворовым территориям многоквартирных домов населенных пунктов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</si>
  <si>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</si>
  <si>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</si>
  <si>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</si>
  <si>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</si>
  <si>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>2 02 01003 10 0000 151</t>
  </si>
  <si>
    <t>Дотации бюджетам поселений на поддержку мер по обеспечению сбалансированности бюджетов</t>
  </si>
  <si>
    <t>факт</t>
  </si>
  <si>
    <t>Исполнение доходов бюджета муниципального образования</t>
  </si>
  <si>
    <t>исполнение</t>
  </si>
  <si>
    <t>(%%)</t>
  </si>
  <si>
    <t>1 17 01050 10 0000 180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</si>
  <si>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</si>
  <si>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2 19 05000 10 0000 151 </t>
  </si>
  <si>
    <t>Свирицкое сельское поселениеВолховского муниципального района за 2015 год</t>
  </si>
  <si>
    <t>Свирицкое сельское поселение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</si>
  <si>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</si>
  <si>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</si>
  <si>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</si>
  <si>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</si>
  <si>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от 20 апреля 2016г №16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</si>
</sst>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166" fontId="4" fillId="0" borderId="16" xfId="0" applyNumberFormat="1" applyFont="1" applyFill="1" applyBorder="1" applyAlignment="1" applyProtection="1">
      <alignment horizontal="left" wrapText="1"/>
      <protection/>
    </xf>
    <xf numFmtId="2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horizontal="justify"/>
    </xf>
    <xf numFmtId="0" fontId="0" fillId="0" borderId="28" xfId="0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1" fillId="0" borderId="13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3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0" fontId="0" fillId="0" borderId="18" xfId="0" applyNumberForma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43">
      <selection activeCell="G53" sqref="G53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75390625" style="0" customWidth="1"/>
    <col min="4" max="4" width="10.75390625" style="0" customWidth="1"/>
    <col min="5" max="5" width="12.125" style="0" customWidth="1"/>
  </cols>
  <sheetData>
    <row r="1" spans="1:5" ht="12.75">
      <c r="A1" s="1"/>
      <c r="B1" s="66" t="s">
        <v>69</v>
      </c>
      <c r="C1" s="66"/>
      <c r="D1" s="66"/>
      <c r="E1" s="66"/>
    </row>
    <row r="2" spans="1:5" ht="12.75">
      <c r="A2" s="1"/>
      <c r="B2" s="66" t="s">
        <v>88</v>
      </c>
      <c r="C2" s="66"/>
      <c r="D2" s="66"/>
      <c r="E2" s="66"/>
    </row>
    <row r="3" spans="1:5" ht="12.75">
      <c r="A3" s="1"/>
      <c r="B3" s="66" t="s">
        <v>89</v>
      </c>
      <c r="C3" s="66"/>
      <c r="D3" s="66"/>
      <c r="E3" s="66"/>
    </row>
    <row r="4" spans="1:5" ht="12.75">
      <c r="A4" s="1"/>
      <c r="B4" s="66" t="s">
        <v>87</v>
      </c>
      <c r="C4" s="66"/>
      <c r="D4" s="66"/>
      <c r="E4" s="66"/>
    </row>
    <row r="5" spans="1:5" ht="12.75">
      <c r="A5" s="1"/>
      <c r="B5" s="66" t="s">
        <v>90</v>
      </c>
      <c r="C5" s="66"/>
      <c r="D5" s="66"/>
      <c r="E5" s="66"/>
    </row>
    <row r="6" spans="1:5" ht="12.75">
      <c r="A6" s="1"/>
      <c r="B6" s="66" t="s">
        <v>91</v>
      </c>
      <c r="C6" s="66"/>
      <c r="D6" s="66"/>
      <c r="E6" s="66"/>
    </row>
    <row r="7" spans="1:5" ht="12.75">
      <c r="A7" s="1"/>
      <c r="B7" s="1"/>
      <c r="C7" s="66" t="s">
        <v>92</v>
      </c>
      <c r="D7" s="66"/>
      <c r="E7" s="66"/>
    </row>
    <row r="8" spans="1:5" ht="12.75">
      <c r="A8" s="1"/>
      <c r="B8" s="1"/>
      <c r="C8" s="1"/>
      <c r="D8" s="1"/>
      <c r="E8" s="1"/>
    </row>
    <row r="9" spans="2:3" ht="12.75">
      <c r="B9" s="66"/>
      <c r="C9" s="66"/>
    </row>
    <row r="11" spans="1:3" ht="12.75">
      <c r="A11" s="67" t="s">
        <v>80</v>
      </c>
      <c r="B11" s="67"/>
      <c r="C11" s="67"/>
    </row>
    <row r="12" spans="1:3" ht="12.75">
      <c r="A12" s="67" t="s">
        <v>86</v>
      </c>
      <c r="B12" s="67"/>
      <c r="C12" s="67"/>
    </row>
    <row r="13" ht="13.5" thickBot="1"/>
    <row r="14" spans="1:5" ht="12.75">
      <c r="A14" s="2" t="s">
        <v>0</v>
      </c>
      <c r="B14" s="7" t="s">
        <v>1</v>
      </c>
      <c r="C14" s="2" t="s">
        <v>64</v>
      </c>
      <c r="D14" s="31" t="s">
        <v>79</v>
      </c>
      <c r="E14" s="32" t="s">
        <v>81</v>
      </c>
    </row>
    <row r="15" spans="1:5" ht="13.5" thickBot="1">
      <c r="A15" s="12" t="s">
        <v>2</v>
      </c>
      <c r="B15" s="13"/>
      <c r="C15" s="12" t="s">
        <v>3</v>
      </c>
      <c r="D15" s="33" t="s">
        <v>3</v>
      </c>
      <c r="E15" s="33" t="s">
        <v>82</v>
      </c>
    </row>
    <row r="16" spans="1:5" ht="15.75">
      <c r="A16" s="11" t="s">
        <v>4</v>
      </c>
      <c r="B16" s="48" t="s">
        <v>49</v>
      </c>
      <c r="C16" s="37">
        <f>C17+C20+C22+C24+C25+C28+C30+C32+C33+C34+C37</f>
        <v>2428.6</v>
      </c>
      <c r="D16" s="52">
        <f>D17+D20+D22+D24+D25+D28+D30+D32+D33+D34+D37+D40</f>
        <v>2464.41</v>
      </c>
      <c r="E16" s="60">
        <f>D16/C16</f>
        <v>1.0147451206456395</v>
      </c>
    </row>
    <row r="17" spans="1:5" ht="12.75">
      <c r="A17" s="4" t="s">
        <v>5</v>
      </c>
      <c r="B17" s="8" t="s">
        <v>50</v>
      </c>
      <c r="C17" s="38">
        <f>C18</f>
        <v>260</v>
      </c>
      <c r="D17" s="56">
        <f>D18</f>
        <v>284.49</v>
      </c>
      <c r="E17" s="61">
        <f aca="true" t="shared" si="0" ref="E17:E38">D17/C17</f>
        <v>1.0941923076923077</v>
      </c>
    </row>
    <row r="18" spans="1:5" ht="12.75">
      <c r="A18" s="5" t="s">
        <v>6</v>
      </c>
      <c r="B18" s="9" t="s">
        <v>7</v>
      </c>
      <c r="C18" s="39">
        <v>260</v>
      </c>
      <c r="D18" s="57">
        <v>284.49</v>
      </c>
      <c r="E18" s="61">
        <f t="shared" si="0"/>
        <v>1.0941923076923077</v>
      </c>
    </row>
    <row r="19" spans="1:5" ht="25.5">
      <c r="A19" s="4" t="s">
        <v>65</v>
      </c>
      <c r="B19" s="8" t="s">
        <v>66</v>
      </c>
      <c r="C19" s="38">
        <f>C20</f>
        <v>640.4</v>
      </c>
      <c r="D19" s="56">
        <f>D20</f>
        <v>715.65</v>
      </c>
      <c r="E19" s="61">
        <f t="shared" si="0"/>
        <v>1.1175046845721424</v>
      </c>
    </row>
    <row r="20" spans="1:5" ht="25.5">
      <c r="A20" s="5" t="s">
        <v>67</v>
      </c>
      <c r="B20" s="9" t="s">
        <v>68</v>
      </c>
      <c r="C20" s="39">
        <v>640.4</v>
      </c>
      <c r="D20" s="57">
        <v>715.65</v>
      </c>
      <c r="E20" s="61">
        <f t="shared" si="0"/>
        <v>1.1175046845721424</v>
      </c>
    </row>
    <row r="21" spans="1:5" ht="12.75">
      <c r="A21" s="4" t="s">
        <v>73</v>
      </c>
      <c r="B21" s="8" t="s">
        <v>74</v>
      </c>
      <c r="C21" s="40">
        <v>12.4</v>
      </c>
      <c r="D21" s="57">
        <f>D22</f>
        <v>12.45</v>
      </c>
      <c r="E21" s="61">
        <f t="shared" si="0"/>
        <v>1.004032258064516</v>
      </c>
    </row>
    <row r="22" spans="1:5" ht="12.75">
      <c r="A22" s="5" t="s">
        <v>75</v>
      </c>
      <c r="B22" s="9" t="s">
        <v>76</v>
      </c>
      <c r="C22" s="29">
        <v>12.4</v>
      </c>
      <c r="D22" s="57">
        <v>12.45</v>
      </c>
      <c r="E22" s="61">
        <f t="shared" si="0"/>
        <v>1.004032258064516</v>
      </c>
    </row>
    <row r="23" spans="1:5" ht="12.75">
      <c r="A23" s="4" t="s">
        <v>8</v>
      </c>
      <c r="B23" s="8" t="s">
        <v>9</v>
      </c>
      <c r="C23" s="40">
        <f>C24+C25+C28</f>
        <v>1398.5</v>
      </c>
      <c r="D23" s="56">
        <f>D24+D25+D28</f>
        <v>1412.34</v>
      </c>
      <c r="E23" s="61">
        <f t="shared" si="0"/>
        <v>1.0098963174830176</v>
      </c>
    </row>
    <row r="24" spans="1:5" ht="38.25">
      <c r="A24" s="5" t="s">
        <v>10</v>
      </c>
      <c r="B24" s="9" t="s">
        <v>15</v>
      </c>
      <c r="C24" s="39">
        <v>50.8</v>
      </c>
      <c r="D24" s="57">
        <v>51.07</v>
      </c>
      <c r="E24" s="61">
        <f t="shared" si="0"/>
        <v>1.0053149606299214</v>
      </c>
    </row>
    <row r="25" spans="1:5" ht="12.75">
      <c r="A25" s="4" t="s">
        <v>31</v>
      </c>
      <c r="B25" s="8" t="s">
        <v>51</v>
      </c>
      <c r="C25" s="38">
        <f>C26+C27</f>
        <v>415.7</v>
      </c>
      <c r="D25" s="57">
        <f>D26+D27</f>
        <v>425.6</v>
      </c>
      <c r="E25" s="61">
        <f t="shared" si="0"/>
        <v>1.023815251383209</v>
      </c>
    </row>
    <row r="26" spans="1:5" s="3" customFormat="1" ht="12.75">
      <c r="A26" s="17" t="s">
        <v>36</v>
      </c>
      <c r="B26" s="9" t="s">
        <v>38</v>
      </c>
      <c r="C26" s="41">
        <v>13.7</v>
      </c>
      <c r="D26" s="65">
        <v>13.74</v>
      </c>
      <c r="E26" s="61">
        <f t="shared" si="0"/>
        <v>1.0029197080291972</v>
      </c>
    </row>
    <row r="27" spans="1:5" s="18" customFormat="1" ht="12.75">
      <c r="A27" s="17" t="s">
        <v>37</v>
      </c>
      <c r="B27" s="9" t="s">
        <v>39</v>
      </c>
      <c r="C27" s="42">
        <v>402</v>
      </c>
      <c r="D27" s="65">
        <v>411.86</v>
      </c>
      <c r="E27" s="61">
        <f t="shared" si="0"/>
        <v>1.0245273631840797</v>
      </c>
    </row>
    <row r="28" spans="1:5" s="18" customFormat="1" ht="12.75">
      <c r="A28" s="5" t="s">
        <v>16</v>
      </c>
      <c r="B28" s="9" t="s">
        <v>52</v>
      </c>
      <c r="C28" s="43">
        <v>932</v>
      </c>
      <c r="D28" s="65">
        <v>935.67</v>
      </c>
      <c r="E28" s="61">
        <f t="shared" si="0"/>
        <v>1.0039377682403432</v>
      </c>
    </row>
    <row r="29" spans="1:5" ht="12.75">
      <c r="A29" s="4" t="s">
        <v>17</v>
      </c>
      <c r="B29" s="8" t="s">
        <v>18</v>
      </c>
      <c r="C29" s="38">
        <f>C30</f>
        <v>7.2</v>
      </c>
      <c r="D29" s="56">
        <v>7.7</v>
      </c>
      <c r="E29" s="61">
        <f t="shared" si="0"/>
        <v>1.0694444444444444</v>
      </c>
    </row>
    <row r="30" spans="1:9" ht="51">
      <c r="A30" s="5" t="s">
        <v>48</v>
      </c>
      <c r="B30" s="9" t="s">
        <v>53</v>
      </c>
      <c r="C30" s="39">
        <v>7.2</v>
      </c>
      <c r="D30" s="57">
        <v>7.7</v>
      </c>
      <c r="E30" s="61">
        <f t="shared" si="0"/>
        <v>1.0694444444444444</v>
      </c>
      <c r="I30" s="19"/>
    </row>
    <row r="31" spans="1:5" ht="25.5">
      <c r="A31" s="4" t="s">
        <v>11</v>
      </c>
      <c r="B31" s="8" t="s">
        <v>19</v>
      </c>
      <c r="C31" s="38">
        <f>C32+C33+C34</f>
        <v>110.1</v>
      </c>
      <c r="D31" s="56">
        <f>D32+D33+D34</f>
        <v>111.78</v>
      </c>
      <c r="E31" s="61">
        <f t="shared" si="0"/>
        <v>1.015258855585831</v>
      </c>
    </row>
    <row r="32" spans="1:5" ht="63.75" hidden="1">
      <c r="A32" s="5" t="s">
        <v>47</v>
      </c>
      <c r="B32" s="10" t="s">
        <v>20</v>
      </c>
      <c r="C32" s="39">
        <v>0</v>
      </c>
      <c r="D32" s="54">
        <v>0</v>
      </c>
      <c r="E32" s="61" t="e">
        <f t="shared" si="0"/>
        <v>#DIV/0!</v>
      </c>
    </row>
    <row r="33" spans="1:5" ht="51">
      <c r="A33" s="5" t="s">
        <v>12</v>
      </c>
      <c r="B33" s="9" t="s">
        <v>54</v>
      </c>
      <c r="C33" s="39">
        <v>18.1</v>
      </c>
      <c r="D33" s="54">
        <v>19.74</v>
      </c>
      <c r="E33" s="61">
        <f t="shared" si="0"/>
        <v>1.0906077348066296</v>
      </c>
    </row>
    <row r="34" spans="1:5" ht="55.5" customHeight="1">
      <c r="A34" s="5" t="s">
        <v>21</v>
      </c>
      <c r="B34" s="10" t="s">
        <v>55</v>
      </c>
      <c r="C34" s="39">
        <v>92</v>
      </c>
      <c r="D34" s="57">
        <v>92.04</v>
      </c>
      <c r="E34" s="61">
        <f t="shared" si="0"/>
        <v>1.0004347826086957</v>
      </c>
    </row>
    <row r="35" spans="1:5" s="3" customFormat="1" ht="26.25" customHeight="1" hidden="1">
      <c r="A35" s="4" t="s">
        <v>32</v>
      </c>
      <c r="B35" s="16" t="s">
        <v>33</v>
      </c>
      <c r="C35" s="38">
        <f>C36</f>
        <v>0</v>
      </c>
      <c r="D35" s="55"/>
      <c r="E35" s="61" t="e">
        <f t="shared" si="0"/>
        <v>#DIV/0!</v>
      </c>
    </row>
    <row r="36" spans="1:5" ht="27.75" customHeight="1" hidden="1">
      <c r="A36" s="5" t="s">
        <v>34</v>
      </c>
      <c r="B36" s="10" t="s">
        <v>35</v>
      </c>
      <c r="C36" s="39">
        <v>0</v>
      </c>
      <c r="D36" s="54"/>
      <c r="E36" s="61" t="e">
        <f t="shared" si="0"/>
        <v>#DIV/0!</v>
      </c>
    </row>
    <row r="37" spans="1:5" ht="30" hidden="1">
      <c r="A37" s="4" t="s">
        <v>13</v>
      </c>
      <c r="B37" s="22" t="s">
        <v>57</v>
      </c>
      <c r="C37" s="40">
        <f>C39</f>
        <v>0</v>
      </c>
      <c r="D37" s="53">
        <f>D39</f>
        <v>0</v>
      </c>
      <c r="E37" s="61" t="e">
        <f t="shared" si="0"/>
        <v>#DIV/0!</v>
      </c>
    </row>
    <row r="38" spans="1:5" ht="12.75" hidden="1">
      <c r="A38" s="20" t="s">
        <v>45</v>
      </c>
      <c r="B38" s="21" t="s">
        <v>46</v>
      </c>
      <c r="C38" s="44">
        <v>0</v>
      </c>
      <c r="D38" s="54"/>
      <c r="E38" s="61" t="e">
        <f t="shared" si="0"/>
        <v>#DIV/0!</v>
      </c>
    </row>
    <row r="39" spans="1:5" ht="38.25" hidden="1">
      <c r="A39" s="23" t="s">
        <v>58</v>
      </c>
      <c r="B39" s="24" t="s">
        <v>22</v>
      </c>
      <c r="C39" s="45"/>
      <c r="D39" s="54"/>
      <c r="E39" s="61"/>
    </row>
    <row r="40" spans="1:5" s="3" customFormat="1" ht="12.75">
      <c r="A40" s="4" t="s">
        <v>28</v>
      </c>
      <c r="B40" s="8" t="s">
        <v>27</v>
      </c>
      <c r="C40" s="38">
        <f>C41</f>
        <v>0</v>
      </c>
      <c r="D40" s="56">
        <v>-80</v>
      </c>
      <c r="E40" s="62"/>
    </row>
    <row r="41" spans="1:5" ht="13.5" customHeight="1">
      <c r="A41" s="5" t="s">
        <v>83</v>
      </c>
      <c r="B41" s="9" t="s">
        <v>42</v>
      </c>
      <c r="C41" s="39">
        <v>0</v>
      </c>
      <c r="D41" s="57">
        <v>-80</v>
      </c>
      <c r="E41" s="63"/>
    </row>
    <row r="42" spans="1:5" ht="33.75" customHeight="1">
      <c r="A42" s="6" t="s">
        <v>14</v>
      </c>
      <c r="B42" s="22" t="s">
        <v>56</v>
      </c>
      <c r="C42" s="46">
        <f>C43+C44+C46+C47+C48+C49+C51+C52+C45</f>
        <v>7542.88</v>
      </c>
      <c r="D42" s="58">
        <f>D43+D44+D45+D46+D47+D48+D49+D51+D52+D53</f>
        <v>7407.650000000001</v>
      </c>
      <c r="E42" s="64">
        <f>D42/C42</f>
        <v>0.9820718346308042</v>
      </c>
    </row>
    <row r="43" spans="1:5" ht="25.5">
      <c r="A43" s="5" t="s">
        <v>23</v>
      </c>
      <c r="B43" s="9" t="s">
        <v>24</v>
      </c>
      <c r="C43" s="29">
        <v>1362.8</v>
      </c>
      <c r="D43" s="54">
        <v>1362.8</v>
      </c>
      <c r="E43" s="64">
        <f aca="true" t="shared" si="1" ref="E43:E54">D43/C43</f>
        <v>1</v>
      </c>
    </row>
    <row r="44" spans="1:5" ht="25.5">
      <c r="A44" s="5" t="s">
        <v>23</v>
      </c>
      <c r="B44" s="15" t="s">
        <v>25</v>
      </c>
      <c r="C44" s="29">
        <v>820.5</v>
      </c>
      <c r="D44" s="54">
        <v>820.5</v>
      </c>
      <c r="E44" s="64">
        <f t="shared" si="1"/>
        <v>1</v>
      </c>
    </row>
    <row r="45" spans="1:5" ht="25.5" hidden="1">
      <c r="A45" s="5" t="s">
        <v>77</v>
      </c>
      <c r="B45" s="9" t="s">
        <v>78</v>
      </c>
      <c r="C45" s="29">
        <v>0</v>
      </c>
      <c r="D45" s="54">
        <v>0</v>
      </c>
      <c r="E45" s="64" t="e">
        <f t="shared" si="1"/>
        <v>#DIV/0!</v>
      </c>
    </row>
    <row r="46" spans="1:8" ht="75" customHeight="1" thickBot="1">
      <c r="A46" s="27" t="s">
        <v>71</v>
      </c>
      <c r="B46" s="28" t="s">
        <v>72</v>
      </c>
      <c r="C46" s="45">
        <v>796.5</v>
      </c>
      <c r="D46" s="54">
        <v>796.5</v>
      </c>
      <c r="E46" s="64">
        <f t="shared" si="1"/>
        <v>1</v>
      </c>
      <c r="H46" s="19"/>
    </row>
    <row r="47" spans="1:5" ht="37.5" customHeight="1">
      <c r="A47" s="5" t="s">
        <v>62</v>
      </c>
      <c r="B47" s="26" t="s">
        <v>61</v>
      </c>
      <c r="C47" s="29">
        <v>522.82</v>
      </c>
      <c r="D47" s="54">
        <v>522.82</v>
      </c>
      <c r="E47" s="64">
        <f t="shared" si="1"/>
        <v>1</v>
      </c>
    </row>
    <row r="48" spans="1:5" ht="37.5" customHeight="1">
      <c r="A48" s="5" t="s">
        <v>70</v>
      </c>
      <c r="B48" s="9" t="s">
        <v>63</v>
      </c>
      <c r="C48" s="29">
        <v>1637.18</v>
      </c>
      <c r="D48" s="54">
        <v>1637.18</v>
      </c>
      <c r="E48" s="64">
        <f t="shared" si="1"/>
        <v>1</v>
      </c>
    </row>
    <row r="49" spans="1:5" ht="40.5" customHeight="1">
      <c r="A49" s="5" t="s">
        <v>29</v>
      </c>
      <c r="B49" s="9" t="s">
        <v>30</v>
      </c>
      <c r="C49" s="29">
        <v>102.24</v>
      </c>
      <c r="D49" s="54">
        <v>102.24</v>
      </c>
      <c r="E49" s="64">
        <f t="shared" si="1"/>
        <v>1</v>
      </c>
    </row>
    <row r="50" spans="1:5" ht="40.5" customHeight="1" hidden="1">
      <c r="A50" s="14" t="s">
        <v>43</v>
      </c>
      <c r="B50" s="15" t="s">
        <v>44</v>
      </c>
      <c r="C50" s="47">
        <v>0</v>
      </c>
      <c r="D50" s="54"/>
      <c r="E50" s="64" t="e">
        <f t="shared" si="1"/>
        <v>#DIV/0!</v>
      </c>
    </row>
    <row r="51" spans="1:5" ht="40.5" customHeight="1">
      <c r="A51" s="14" t="s">
        <v>59</v>
      </c>
      <c r="B51" s="15" t="s">
        <v>60</v>
      </c>
      <c r="C51" s="47">
        <v>1</v>
      </c>
      <c r="D51" s="57">
        <v>1</v>
      </c>
      <c r="E51" s="64">
        <f t="shared" si="1"/>
        <v>1</v>
      </c>
    </row>
    <row r="52" spans="1:5" ht="25.5" customHeight="1" thickBot="1">
      <c r="A52" s="14" t="s">
        <v>40</v>
      </c>
      <c r="B52" s="49" t="s">
        <v>41</v>
      </c>
      <c r="C52" s="47">
        <v>2299.84</v>
      </c>
      <c r="D52" s="54">
        <v>2179.84</v>
      </c>
      <c r="E52" s="64">
        <f t="shared" si="1"/>
        <v>0.9478224572144149</v>
      </c>
    </row>
    <row r="53" spans="1:5" ht="42" customHeight="1" thickBot="1">
      <c r="A53" s="51" t="s">
        <v>85</v>
      </c>
      <c r="B53" s="50" t="s">
        <v>84</v>
      </c>
      <c r="C53" s="30"/>
      <c r="D53" s="59">
        <v>-15.23</v>
      </c>
      <c r="E53" s="68"/>
    </row>
    <row r="54" spans="1:5" ht="16.5" thickBot="1">
      <c r="A54" s="34"/>
      <c r="B54" s="35" t="s">
        <v>26</v>
      </c>
      <c r="C54" s="36">
        <f>C16+C42</f>
        <v>9971.48</v>
      </c>
      <c r="D54" s="36">
        <f>D42+D16</f>
        <v>9872.060000000001</v>
      </c>
      <c r="E54" s="69">
        <f t="shared" si="1"/>
        <v>0.9900295643174335</v>
      </c>
    </row>
    <row r="55" spans="4:5" ht="12.75">
      <c r="D55" s="25"/>
      <c r="E55" s="25"/>
    </row>
    <row r="56" spans="4:5" ht="12.75">
      <c r="D56" s="25"/>
      <c r="E56" s="25"/>
    </row>
    <row r="57" spans="2:5" ht="12.75">
      <c r="B57" s="1"/>
      <c r="D57" s="25"/>
      <c r="E57" s="25"/>
    </row>
    <row r="58" spans="4:5" ht="12.75">
      <c r="D58" s="25"/>
      <c r="E58" s="25"/>
    </row>
    <row r="59" spans="4:5" ht="12.75">
      <c r="D59" s="25"/>
      <c r="E59" s="25"/>
    </row>
    <row r="60" spans="2:5" ht="12.75">
      <c r="B60" s="1"/>
      <c r="D60" s="25"/>
      <c r="E60" s="25"/>
    </row>
    <row r="61" spans="4:5" ht="12.75">
      <c r="D61" s="25"/>
      <c r="E61" s="25"/>
    </row>
    <row r="62" spans="4:5" ht="12.75">
      <c r="D62" s="25"/>
      <c r="E62" s="25"/>
    </row>
  </sheetData>
  <sheetProtection/>
  <mergeCells count="10">
    <mergeCell ref="A12:C12"/>
    <mergeCell ref="B9:C9"/>
    <mergeCell ref="B2:E2"/>
    <mergeCell ref="B4:E4"/>
    <mergeCell ref="B6:E6"/>
    <mergeCell ref="B5:E5"/>
    <mergeCell ref="C7:E7"/>
    <mergeCell ref="B3:E3"/>
    <mergeCell ref="B1:E1"/>
    <mergeCell ref="A11:C11"/>
  </mergeCells>
  <printOptions/>
  <pageMargins left="0.7874015748031497" right="0.7874015748031497" top="0.16" bottom="0.1968503937007874" header="0.11811023622047245" footer="0.118110236220472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2016-04-20T06:31:31Z</cp:lastPrinted>
  <dcterms:created xsi:type="dcterms:W3CDTF">2006-11-14T09:43:33Z</dcterms:created>
  <dcterms:modified xsi:type="dcterms:W3CDTF">2016-04-20T06:32:05Z</dcterms:modified>
  <cp:category/>
  <cp:version/>
  <cp:contentType/>
  <cp:contentStatus/>
</cp:coreProperties>
</file>