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5480" windowHeight="103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<sst xmlns="http://schemas.openxmlformats.org/spreadsheetml/2006/main" count="100" uniqueCount="98">
  <si>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</si>
  <si>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</si>
  <si>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</si>
  <si>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</si>
  <si>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</si>
  <si>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</si>
  <si>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</si>
  <si>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</si>
  <si>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</si>
  <si>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</si>
  <si>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</si>
  <si>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</si>
  <si>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</si>
  <si>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</si>
  <si>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</si>
  <si>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</si>
  <si>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</si>
  <si>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</si>
  <si>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</si>
  <si>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</si>
  <si>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</si>
  <si>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</si>
  <si>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</si>
  <si>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</si>
  <si>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</si>
  <si>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</si>
  <si>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</si>
  <si>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</si>
  <si>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</si>
  <si>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</si>
  <si>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</si>
  <si>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</si>
  <si>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</si>
  <si>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</si>
  <si>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</si>
  <si>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</si>
  <si>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</si>
  <si>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</si>
  <si>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</si>
  <si>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</si>
  <si>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</si>
  <si>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</si>
  <si>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</si>
  <si>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</si>
  <si>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</si>
  <si>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1 14 01050 10 0000 410 </t>
  </si>
  <si>
    <t>Доходы от продажи квартир</t>
  </si>
  <si>
    <t>1 11 05013 10 0000 120</t>
  </si>
  <si>
    <t>1 08 04020 01 1000 110</t>
  </si>
  <si>
    <t>Налоговые и неналоговые доходы</t>
  </si>
  <si>
    <t>НАЛОГИ НА ПРИБЫЛЬ, ДОХОДЫ</t>
  </si>
  <si>
    <t>Транспортный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</si>
  <si>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</si>
  <si>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</si>
  <si>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</si>
  <si>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муниципаль-ных бюджетных и автономных учреждений, а также имущества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</si>
  <si>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</si>
  <si>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</si>
  <si>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1 14 06013 10 0000 430</t>
  </si>
  <si>
    <t>2 02 03024 10 0000 151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</si>
  <si>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</si>
  <si>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</si>
  <si>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2 02 02077 10 0000 151 </t>
  </si>
  <si>
    <t>Прочие субсидии бюджетам поселений</t>
  </si>
  <si>
    <t>1 03 00000 00 0000 000</t>
  </si>
  <si>
    <t>Налоги на товары (работы,услуги)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</si>
  <si>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</si>
  <si>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</si>
  <si>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2 02 02999 10 0000 151</t>
  </si>
  <si>
    <t>2 02 02216 10 0000 151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</si>
  <si>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</si>
  <si>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</si>
  <si>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</si>
  <si>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</si>
  <si>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>2 02 01003 10 0000 151</t>
  </si>
  <si>
    <t>Дотации бюджетам поселений на поддержку мер по обеспечению сбалансированности бюджетов</t>
  </si>
  <si>
    <t>факт</t>
  </si>
  <si>
    <t>исполнение</t>
  </si>
  <si>
    <t>(%%)</t>
  </si>
  <si>
    <t>1 17 01050 10 0000 180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</si>
  <si>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</si>
  <si>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2 19 05000 10 0000 151 </t>
  </si>
  <si>
    <t>Свирицкое сельское поселение</t>
  </si>
  <si>
    <t xml:space="preserve">исполнение </t>
  </si>
  <si>
    <t xml:space="preserve">бюджета муниципального образования Свирицкое сельское поселение </t>
  </si>
  <si>
    <t xml:space="preserve"> Волховского муниципального района Ленинградской области  за 2016 год</t>
  </si>
  <si>
    <t>Приложение №1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</si>
  <si>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</si>
  <si>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</si>
  <si>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</si>
  <si>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</si>
  <si>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</si>
  <si>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</si>
  <si>
    <t xml:space="preserve">Исполнение   плана по доходам </t>
  </si>
  <si>
    <t xml:space="preserve">план </t>
  </si>
  <si>
    <t>%%</t>
  </si>
  <si>
    <t>исполнения</t>
  </si>
  <si>
    <t>№ 9 от 19 апреля 2017года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</si>
</sst>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1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6" xfId="0" applyNumberForma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166" fontId="5" fillId="0" borderId="12" xfId="0" applyNumberFormat="1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>
      <alignment vertical="top" wrapText="1"/>
    </xf>
    <xf numFmtId="2" fontId="0" fillId="0" borderId="25" xfId="0" applyNumberFormat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4" fillId="0" borderId="16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6" xfId="0" applyFont="1" applyBorder="1" applyAlignment="1">
      <alignment horizontal="justify"/>
    </xf>
    <xf numFmtId="0" fontId="2" fillId="0" borderId="14" xfId="0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9.875" style="0" customWidth="1"/>
    <col min="2" max="2" width="75.125" style="0" customWidth="1"/>
    <col min="3" max="3" width="13.75390625" style="0" customWidth="1"/>
    <col min="4" max="4" width="16.25390625" style="0" customWidth="1"/>
    <col min="5" max="5" width="10.75390625" style="0" hidden="1" customWidth="1"/>
    <col min="6" max="6" width="12.125" style="0" hidden="1" customWidth="1"/>
    <col min="7" max="7" width="10.75390625" style="0" customWidth="1"/>
  </cols>
  <sheetData>
    <row r="1" spans="1:6" ht="12.75">
      <c r="A1" s="1"/>
      <c r="B1" s="86" t="s">
        <v>86</v>
      </c>
      <c r="C1" s="86"/>
      <c r="D1" s="86"/>
      <c r="E1" s="86"/>
      <c r="F1" s="86"/>
    </row>
    <row r="2" spans="1:6" ht="12.75">
      <c r="A2" s="1"/>
      <c r="B2" s="86" t="s">
        <v>87</v>
      </c>
      <c r="C2" s="86"/>
      <c r="D2" s="86"/>
      <c r="E2" s="86"/>
      <c r="F2" s="86"/>
    </row>
    <row r="3" spans="1:6" ht="12.75">
      <c r="A3" s="1"/>
      <c r="B3" s="86" t="s">
        <v>88</v>
      </c>
      <c r="C3" s="86"/>
      <c r="D3" s="86"/>
      <c r="E3" s="86"/>
      <c r="F3" s="86"/>
    </row>
    <row r="4" spans="1:4" ht="12.75">
      <c r="A4" s="1"/>
      <c r="B4" s="86" t="s">
        <v>82</v>
      </c>
      <c r="C4" s="86"/>
      <c r="D4" s="86"/>
    </row>
    <row r="5" spans="1:4" ht="12.75">
      <c r="A5" s="1"/>
      <c r="B5" s="86" t="s">
        <v>89</v>
      </c>
      <c r="C5" s="86"/>
      <c r="D5" s="86"/>
    </row>
    <row r="6" spans="1:4" ht="12.75">
      <c r="A6" s="1"/>
      <c r="B6" s="86" t="s">
        <v>90</v>
      </c>
      <c r="C6" s="86"/>
      <c r="D6" s="86"/>
    </row>
    <row r="7" spans="2:4" ht="12.75">
      <c r="B7" s="85" t="s">
        <v>91</v>
      </c>
      <c r="C7" s="85"/>
      <c r="D7" s="86"/>
    </row>
    <row r="8" spans="2:4" ht="12.75">
      <c r="B8" s="87" t="s">
        <v>97</v>
      </c>
      <c r="C8" s="87"/>
      <c r="D8" s="87"/>
    </row>
    <row r="9" spans="2:4" ht="12.75">
      <c r="B9" s="37"/>
      <c r="C9" s="37"/>
      <c r="D9" s="1"/>
    </row>
    <row r="11" spans="1:4" ht="15.75">
      <c r="A11" s="84" t="s">
        <v>93</v>
      </c>
      <c r="B11" s="84"/>
      <c r="C11" s="84"/>
      <c r="D11" s="84"/>
    </row>
    <row r="12" spans="1:4" ht="15.75">
      <c r="A12" s="84" t="s">
        <v>84</v>
      </c>
      <c r="B12" s="84"/>
      <c r="C12" s="84"/>
      <c r="D12" s="84"/>
    </row>
    <row r="13" spans="1:4" ht="15.75">
      <c r="A13" s="84" t="s">
        <v>85</v>
      </c>
      <c r="B13" s="84"/>
      <c r="C13" s="84"/>
      <c r="D13" s="84"/>
    </row>
    <row r="14" spans="1:4" ht="12.75">
      <c r="A14" s="23"/>
      <c r="B14" s="23"/>
      <c r="C14" s="23"/>
      <c r="D14" s="23"/>
    </row>
    <row r="15" spans="1:4" ht="12.75" hidden="1">
      <c r="A15" s="23"/>
      <c r="B15" s="23"/>
      <c r="C15" s="23"/>
      <c r="D15" s="23"/>
    </row>
    <row r="16" spans="1:4" ht="12.75" hidden="1">
      <c r="A16" s="23"/>
      <c r="B16" s="23"/>
      <c r="C16" s="23"/>
      <c r="D16" s="23"/>
    </row>
    <row r="17" ht="13.5" thickBot="1"/>
    <row r="18" spans="1:7" ht="12.75">
      <c r="A18" s="2" t="s">
        <v>0</v>
      </c>
      <c r="B18" s="2" t="s">
        <v>1</v>
      </c>
      <c r="C18" s="4" t="s">
        <v>94</v>
      </c>
      <c r="D18" s="4" t="s">
        <v>83</v>
      </c>
      <c r="E18" s="10" t="s">
        <v>76</v>
      </c>
      <c r="F18" s="45" t="s">
        <v>77</v>
      </c>
      <c r="G18" s="81" t="s">
        <v>95</v>
      </c>
    </row>
    <row r="19" spans="1:7" ht="13.5" thickBot="1">
      <c r="A19" s="5" t="s">
        <v>2</v>
      </c>
      <c r="B19" s="5"/>
      <c r="C19" s="6"/>
      <c r="D19" s="6" t="s">
        <v>3</v>
      </c>
      <c r="E19" s="11" t="s">
        <v>3</v>
      </c>
      <c r="F19" s="46" t="s">
        <v>78</v>
      </c>
      <c r="G19" s="82" t="s">
        <v>96</v>
      </c>
    </row>
    <row r="20" spans="1:7" ht="15.75">
      <c r="A20" s="38" t="s">
        <v>4</v>
      </c>
      <c r="B20" s="67" t="s">
        <v>49</v>
      </c>
      <c r="C20" s="66">
        <v>5779.29</v>
      </c>
      <c r="D20" s="24">
        <f>D21+D24+D26+D28+D29+D32+D34+D36+D37+D38+D41</f>
        <v>5796</v>
      </c>
      <c r="E20" s="14">
        <f>E21+E24+E26+E28+E29+E32+E34+E36+E37+E38+E41+E44</f>
        <v>2464.41</v>
      </c>
      <c r="F20" s="47">
        <f>E20/D20</f>
        <v>0.42519151138716355</v>
      </c>
      <c r="G20" s="80">
        <f>D20/C20*100</f>
        <v>100.28913586270977</v>
      </c>
    </row>
    <row r="21" spans="1:7" ht="15.75">
      <c r="A21" s="39" t="s">
        <v>5</v>
      </c>
      <c r="B21" s="39" t="s">
        <v>50</v>
      </c>
      <c r="C21" s="54">
        <v>2294.6</v>
      </c>
      <c r="D21" s="25">
        <f>D22</f>
        <v>295.7</v>
      </c>
      <c r="E21" s="18">
        <f>E22</f>
        <v>284.49</v>
      </c>
      <c r="F21" s="48">
        <f aca="true" t="shared" si="0" ref="F21:F42">E21/D21</f>
        <v>0.9620899560365236</v>
      </c>
      <c r="G21" s="74">
        <f aca="true" t="shared" si="1" ref="G21:G58">D21/C21*100</f>
        <v>12.886777651878322</v>
      </c>
    </row>
    <row r="22" spans="1:7" ht="15">
      <c r="A22" s="40" t="s">
        <v>6</v>
      </c>
      <c r="B22" s="40" t="s">
        <v>7</v>
      </c>
      <c r="C22" s="55">
        <v>267.1</v>
      </c>
      <c r="D22" s="26">
        <v>295.7</v>
      </c>
      <c r="E22" s="19">
        <v>284.49</v>
      </c>
      <c r="F22" s="48">
        <f t="shared" si="0"/>
        <v>0.9620899560365236</v>
      </c>
      <c r="G22" s="75">
        <f t="shared" si="1"/>
        <v>110.70760014975663</v>
      </c>
    </row>
    <row r="23" spans="1:7" ht="31.5">
      <c r="A23" s="39" t="s">
        <v>64</v>
      </c>
      <c r="B23" s="39" t="s">
        <v>65</v>
      </c>
      <c r="C23" s="54">
        <v>2027.5</v>
      </c>
      <c r="D23" s="25">
        <f>D24</f>
        <v>2013.4</v>
      </c>
      <c r="E23" s="18">
        <f>E24</f>
        <v>715.65</v>
      </c>
      <c r="F23" s="48">
        <f t="shared" si="0"/>
        <v>0.35544352835998805</v>
      </c>
      <c r="G23" s="74">
        <f t="shared" si="1"/>
        <v>99.30456226880395</v>
      </c>
    </row>
    <row r="24" spans="1:7" ht="30">
      <c r="A24" s="40" t="s">
        <v>66</v>
      </c>
      <c r="B24" s="40" t="s">
        <v>67</v>
      </c>
      <c r="C24" s="55">
        <v>2027.5</v>
      </c>
      <c r="D24" s="26">
        <v>2013.4</v>
      </c>
      <c r="E24" s="19">
        <v>715.65</v>
      </c>
      <c r="F24" s="48">
        <f t="shared" si="0"/>
        <v>0.35544352835998805</v>
      </c>
      <c r="G24" s="75">
        <f t="shared" si="1"/>
        <v>99.30456226880395</v>
      </c>
    </row>
    <row r="25" spans="1:7" ht="15.75">
      <c r="A25" s="39" t="s">
        <v>70</v>
      </c>
      <c r="B25" s="39" t="s">
        <v>71</v>
      </c>
      <c r="C25" s="54">
        <v>15.66</v>
      </c>
      <c r="D25" s="27">
        <f>D26</f>
        <v>15.7</v>
      </c>
      <c r="E25" s="19">
        <f>E26</f>
        <v>12.45</v>
      </c>
      <c r="F25" s="48">
        <f t="shared" si="0"/>
        <v>0.7929936305732485</v>
      </c>
      <c r="G25" s="74">
        <f t="shared" si="1"/>
        <v>100.25542784163473</v>
      </c>
    </row>
    <row r="26" spans="1:7" ht="15">
      <c r="A26" s="40" t="s">
        <v>72</v>
      </c>
      <c r="B26" s="40" t="s">
        <v>73</v>
      </c>
      <c r="C26" s="55">
        <v>15.66</v>
      </c>
      <c r="D26" s="28">
        <v>15.7</v>
      </c>
      <c r="E26" s="19">
        <v>12.45</v>
      </c>
      <c r="F26" s="48">
        <f t="shared" si="0"/>
        <v>0.7929936305732485</v>
      </c>
      <c r="G26" s="75">
        <f t="shared" si="1"/>
        <v>100.25542784163473</v>
      </c>
    </row>
    <row r="27" spans="1:7" ht="15.75">
      <c r="A27" s="39" t="s">
        <v>8</v>
      </c>
      <c r="B27" s="39" t="s">
        <v>9</v>
      </c>
      <c r="C27" s="54">
        <v>1090.89</v>
      </c>
      <c r="D27" s="27">
        <f>D28+D29+D32</f>
        <v>1098.1000000000001</v>
      </c>
      <c r="E27" s="18">
        <f>E28+E29+E32</f>
        <v>1412.34</v>
      </c>
      <c r="F27" s="48">
        <f t="shared" si="0"/>
        <v>1.2861670157544849</v>
      </c>
      <c r="G27" s="74">
        <f t="shared" si="1"/>
        <v>100.66092823291075</v>
      </c>
    </row>
    <row r="28" spans="1:7" ht="45">
      <c r="A28" s="40" t="s">
        <v>10</v>
      </c>
      <c r="B28" s="40" t="s">
        <v>15</v>
      </c>
      <c r="C28" s="55">
        <v>45.1</v>
      </c>
      <c r="D28" s="26">
        <v>47.2</v>
      </c>
      <c r="E28" s="19">
        <v>51.07</v>
      </c>
      <c r="F28" s="48">
        <f t="shared" si="0"/>
        <v>1.0819915254237287</v>
      </c>
      <c r="G28" s="75">
        <f t="shared" si="1"/>
        <v>104.65631929046563</v>
      </c>
    </row>
    <row r="29" spans="1:7" ht="15.75" hidden="1">
      <c r="A29" s="39" t="s">
        <v>31</v>
      </c>
      <c r="B29" s="39" t="s">
        <v>51</v>
      </c>
      <c r="C29" s="54"/>
      <c r="D29" s="25">
        <f>D30+D31</f>
        <v>0</v>
      </c>
      <c r="E29" s="19">
        <f>E30+E31</f>
        <v>425.6</v>
      </c>
      <c r="F29" s="48" t="e">
        <f t="shared" si="0"/>
        <v>#DIV/0!</v>
      </c>
      <c r="G29" s="75" t="e">
        <f t="shared" si="1"/>
        <v>#DIV/0!</v>
      </c>
    </row>
    <row r="30" spans="1:7" s="3" customFormat="1" ht="15" hidden="1">
      <c r="A30" s="40" t="s">
        <v>36</v>
      </c>
      <c r="B30" s="40" t="s">
        <v>38</v>
      </c>
      <c r="C30" s="55"/>
      <c r="D30" s="29">
        <v>0</v>
      </c>
      <c r="E30" s="22">
        <v>13.74</v>
      </c>
      <c r="F30" s="48" t="e">
        <f t="shared" si="0"/>
        <v>#DIV/0!</v>
      </c>
      <c r="G30" s="75" t="e">
        <f t="shared" si="1"/>
        <v>#DIV/0!</v>
      </c>
    </row>
    <row r="31" spans="1:7" s="7" customFormat="1" ht="15" hidden="1">
      <c r="A31" s="40" t="s">
        <v>37</v>
      </c>
      <c r="B31" s="40" t="s">
        <v>39</v>
      </c>
      <c r="C31" s="55"/>
      <c r="D31" s="30">
        <v>0</v>
      </c>
      <c r="E31" s="22">
        <v>411.86</v>
      </c>
      <c r="F31" s="48" t="e">
        <f t="shared" si="0"/>
        <v>#DIV/0!</v>
      </c>
      <c r="G31" s="75" t="e">
        <f t="shared" si="1"/>
        <v>#DIV/0!</v>
      </c>
    </row>
    <row r="32" spans="1:7" s="7" customFormat="1" ht="15">
      <c r="A32" s="40" t="s">
        <v>16</v>
      </c>
      <c r="B32" s="40" t="s">
        <v>52</v>
      </c>
      <c r="C32" s="55">
        <v>1045.79</v>
      </c>
      <c r="D32" s="31">
        <v>1050.9</v>
      </c>
      <c r="E32" s="22">
        <v>935.67</v>
      </c>
      <c r="F32" s="48">
        <f t="shared" si="0"/>
        <v>0.89035112760491</v>
      </c>
      <c r="G32" s="75">
        <f t="shared" si="1"/>
        <v>100.4886258235401</v>
      </c>
    </row>
    <row r="33" spans="1:7" ht="15.75">
      <c r="A33" s="39" t="s">
        <v>17</v>
      </c>
      <c r="B33" s="39" t="s">
        <v>18</v>
      </c>
      <c r="C33" s="54">
        <v>3.2</v>
      </c>
      <c r="D33" s="25">
        <f>D34</f>
        <v>1.2</v>
      </c>
      <c r="E33" s="18">
        <v>7.7</v>
      </c>
      <c r="F33" s="48">
        <f t="shared" si="0"/>
        <v>6.416666666666667</v>
      </c>
      <c r="G33" s="74">
        <f t="shared" si="1"/>
        <v>37.49999999999999</v>
      </c>
    </row>
    <row r="34" spans="1:10" ht="64.5" customHeight="1">
      <c r="A34" s="40" t="s">
        <v>48</v>
      </c>
      <c r="B34" s="40" t="s">
        <v>53</v>
      </c>
      <c r="C34" s="55">
        <v>3.2</v>
      </c>
      <c r="D34" s="26">
        <v>1.2</v>
      </c>
      <c r="E34" s="19">
        <v>7.7</v>
      </c>
      <c r="F34" s="48">
        <f t="shared" si="0"/>
        <v>6.416666666666667</v>
      </c>
      <c r="G34" s="75">
        <f t="shared" si="1"/>
        <v>37.49999999999999</v>
      </c>
      <c r="J34" s="8"/>
    </row>
    <row r="35" spans="1:7" ht="39" customHeight="1">
      <c r="A35" s="39" t="s">
        <v>11</v>
      </c>
      <c r="B35" s="39" t="s">
        <v>19</v>
      </c>
      <c r="C35" s="54">
        <v>138.5</v>
      </c>
      <c r="D35" s="25">
        <f>D36+D37+D38</f>
        <v>135.5</v>
      </c>
      <c r="E35" s="18">
        <f>E36+E37+E38</f>
        <v>111.78</v>
      </c>
      <c r="F35" s="48">
        <f t="shared" si="0"/>
        <v>0.8249446494464945</v>
      </c>
      <c r="G35" s="74">
        <f t="shared" si="1"/>
        <v>97.83393501805054</v>
      </c>
    </row>
    <row r="36" spans="1:7" ht="75" hidden="1">
      <c r="A36" s="40" t="s">
        <v>47</v>
      </c>
      <c r="B36" s="68" t="s">
        <v>20</v>
      </c>
      <c r="C36" s="53"/>
      <c r="D36" s="26">
        <v>0</v>
      </c>
      <c r="E36" s="16">
        <v>0</v>
      </c>
      <c r="F36" s="48" t="e">
        <f t="shared" si="0"/>
        <v>#DIV/0!</v>
      </c>
      <c r="G36" s="74" t="e">
        <f t="shared" si="1"/>
        <v>#DIV/0!</v>
      </c>
    </row>
    <row r="37" spans="1:7" ht="60">
      <c r="A37" s="40" t="s">
        <v>12</v>
      </c>
      <c r="B37" s="40" t="s">
        <v>54</v>
      </c>
      <c r="C37" s="56">
        <v>20.5</v>
      </c>
      <c r="D37" s="26">
        <v>17.5</v>
      </c>
      <c r="E37" s="16">
        <v>19.74</v>
      </c>
      <c r="F37" s="48">
        <f t="shared" si="0"/>
        <v>1.128</v>
      </c>
      <c r="G37" s="76">
        <f t="shared" si="1"/>
        <v>85.36585365853658</v>
      </c>
    </row>
    <row r="38" spans="1:7" ht="66" customHeight="1">
      <c r="A38" s="40" t="s">
        <v>21</v>
      </c>
      <c r="B38" s="68" t="s">
        <v>55</v>
      </c>
      <c r="C38" s="56">
        <v>118</v>
      </c>
      <c r="D38" s="26">
        <v>118</v>
      </c>
      <c r="E38" s="19">
        <v>92.04</v>
      </c>
      <c r="F38" s="48">
        <f t="shared" si="0"/>
        <v>0.78</v>
      </c>
      <c r="G38" s="76">
        <f t="shared" si="1"/>
        <v>100</v>
      </c>
    </row>
    <row r="39" spans="1:7" s="3" customFormat="1" ht="26.25" customHeight="1" hidden="1">
      <c r="A39" s="39" t="s">
        <v>32</v>
      </c>
      <c r="B39" s="69" t="s">
        <v>33</v>
      </c>
      <c r="C39" s="57"/>
      <c r="D39" s="25">
        <f>D40</f>
        <v>0</v>
      </c>
      <c r="E39" s="17"/>
      <c r="F39" s="48" t="e">
        <f t="shared" si="0"/>
        <v>#DIV/0!</v>
      </c>
      <c r="G39" s="74" t="e">
        <f t="shared" si="1"/>
        <v>#DIV/0!</v>
      </c>
    </row>
    <row r="40" spans="1:7" ht="27.75" customHeight="1" hidden="1">
      <c r="A40" s="40" t="s">
        <v>34</v>
      </c>
      <c r="B40" s="68" t="s">
        <v>35</v>
      </c>
      <c r="C40" s="56"/>
      <c r="D40" s="26">
        <v>0</v>
      </c>
      <c r="E40" s="16"/>
      <c r="F40" s="48" t="e">
        <f t="shared" si="0"/>
        <v>#DIV/0!</v>
      </c>
      <c r="G40" s="74" t="e">
        <f t="shared" si="1"/>
        <v>#DIV/0!</v>
      </c>
    </row>
    <row r="41" spans="1:7" ht="31.5">
      <c r="A41" s="39" t="s">
        <v>13</v>
      </c>
      <c r="B41" s="39" t="s">
        <v>57</v>
      </c>
      <c r="C41" s="57">
        <v>2236.44</v>
      </c>
      <c r="D41" s="27">
        <f>D43+D42</f>
        <v>2236.4</v>
      </c>
      <c r="E41" s="15">
        <f>E43</f>
        <v>0</v>
      </c>
      <c r="F41" s="48">
        <f t="shared" si="0"/>
        <v>0</v>
      </c>
      <c r="G41" s="74">
        <f t="shared" si="1"/>
        <v>99.99821144318649</v>
      </c>
    </row>
    <row r="42" spans="1:7" ht="15">
      <c r="A42" s="40" t="s">
        <v>45</v>
      </c>
      <c r="B42" s="40" t="s">
        <v>46</v>
      </c>
      <c r="C42" s="56">
        <v>243.6</v>
      </c>
      <c r="D42" s="32">
        <v>243.6</v>
      </c>
      <c r="E42" s="16"/>
      <c r="F42" s="48">
        <f t="shared" si="0"/>
        <v>0</v>
      </c>
      <c r="G42" s="76">
        <f t="shared" si="1"/>
        <v>100</v>
      </c>
    </row>
    <row r="43" spans="1:7" ht="45">
      <c r="A43" s="41" t="s">
        <v>58</v>
      </c>
      <c r="B43" s="41" t="s">
        <v>22</v>
      </c>
      <c r="C43" s="58">
        <v>1992.84</v>
      </c>
      <c r="D43" s="33">
        <v>1992.8</v>
      </c>
      <c r="E43" s="16"/>
      <c r="F43" s="48"/>
      <c r="G43" s="76">
        <f t="shared" si="1"/>
        <v>99.99799281427511</v>
      </c>
    </row>
    <row r="44" spans="1:7" s="3" customFormat="1" ht="15.75" hidden="1">
      <c r="A44" s="39" t="s">
        <v>28</v>
      </c>
      <c r="B44" s="39" t="s">
        <v>27</v>
      </c>
      <c r="C44" s="57"/>
      <c r="D44" s="25">
        <f>D45</f>
        <v>0</v>
      </c>
      <c r="E44" s="18">
        <v>-80</v>
      </c>
      <c r="F44" s="49"/>
      <c r="G44" s="74" t="e">
        <f t="shared" si="1"/>
        <v>#DIV/0!</v>
      </c>
    </row>
    <row r="45" spans="1:7" ht="13.5" customHeight="1" hidden="1">
      <c r="A45" s="40" t="s">
        <v>79</v>
      </c>
      <c r="B45" s="40" t="s">
        <v>42</v>
      </c>
      <c r="C45" s="56"/>
      <c r="D45" s="26">
        <v>0</v>
      </c>
      <c r="E45" s="19">
        <v>-80</v>
      </c>
      <c r="F45" s="50"/>
      <c r="G45" s="74" t="e">
        <f t="shared" si="1"/>
        <v>#DIV/0!</v>
      </c>
    </row>
    <row r="46" spans="1:7" ht="33.75" customHeight="1">
      <c r="A46" s="39" t="s">
        <v>14</v>
      </c>
      <c r="B46" s="39" t="s">
        <v>56</v>
      </c>
      <c r="C46" s="65">
        <v>31569.88</v>
      </c>
      <c r="D46" s="34">
        <f>D47+D48+D50+D51+D52+D53+D55+D56+D49+D57</f>
        <v>5213.6</v>
      </c>
      <c r="E46" s="20">
        <f>E47+E48+E49+E50+E51+E52+E53+E55+E56+E57</f>
        <v>7407.650000000001</v>
      </c>
      <c r="F46" s="51">
        <f>E46/D46</f>
        <v>1.4208320546263618</v>
      </c>
      <c r="G46" s="74">
        <f t="shared" si="1"/>
        <v>16.514475189642784</v>
      </c>
    </row>
    <row r="47" spans="1:7" ht="30">
      <c r="A47" s="40" t="s">
        <v>23</v>
      </c>
      <c r="B47" s="40" t="s">
        <v>24</v>
      </c>
      <c r="C47" s="56">
        <v>2528</v>
      </c>
      <c r="D47" s="28">
        <v>2528</v>
      </c>
      <c r="E47" s="16">
        <v>1362.8</v>
      </c>
      <c r="F47" s="51">
        <f aca="true" t="shared" si="2" ref="F47:F58">E47/D47</f>
        <v>0.5390822784810126</v>
      </c>
      <c r="G47" s="76">
        <f t="shared" si="1"/>
        <v>100</v>
      </c>
    </row>
    <row r="48" spans="1:7" ht="30">
      <c r="A48" s="40" t="s">
        <v>23</v>
      </c>
      <c r="B48" s="70" t="s">
        <v>25</v>
      </c>
      <c r="C48" s="77">
        <v>0</v>
      </c>
      <c r="D48" s="62">
        <v>0</v>
      </c>
      <c r="E48" s="16">
        <v>820.5</v>
      </c>
      <c r="F48" s="51" t="e">
        <f t="shared" si="2"/>
        <v>#DIV/0!</v>
      </c>
      <c r="G48" s="76"/>
    </row>
    <row r="49" spans="1:7" ht="30" hidden="1">
      <c r="A49" s="40" t="s">
        <v>74</v>
      </c>
      <c r="B49" s="40" t="s">
        <v>75</v>
      </c>
      <c r="C49" s="77"/>
      <c r="D49" s="62">
        <v>0</v>
      </c>
      <c r="E49" s="16">
        <v>0</v>
      </c>
      <c r="F49" s="51" t="e">
        <f t="shared" si="2"/>
        <v>#DIV/0!</v>
      </c>
      <c r="G49" s="76" t="e">
        <f t="shared" si="1"/>
        <v>#DIV/0!</v>
      </c>
    </row>
    <row r="50" spans="1:9" ht="99.75" customHeight="1" thickBot="1">
      <c r="A50" s="42" t="s">
        <v>69</v>
      </c>
      <c r="B50" s="60" t="s">
        <v>92</v>
      </c>
      <c r="C50" s="78">
        <v>1048.8</v>
      </c>
      <c r="D50" s="63">
        <v>1048.8</v>
      </c>
      <c r="E50" s="16">
        <v>796.5</v>
      </c>
      <c r="F50" s="51">
        <f t="shared" si="2"/>
        <v>0.7594393592677345</v>
      </c>
      <c r="G50" s="76">
        <f t="shared" si="1"/>
        <v>100</v>
      </c>
      <c r="I50" s="8"/>
    </row>
    <row r="51" spans="1:7" ht="51.75" customHeight="1">
      <c r="A51" s="40" t="s">
        <v>62</v>
      </c>
      <c r="B51" s="61" t="s">
        <v>61</v>
      </c>
      <c r="C51" s="77">
        <v>26000</v>
      </c>
      <c r="D51" s="62">
        <v>0</v>
      </c>
      <c r="E51" s="16">
        <v>522.82</v>
      </c>
      <c r="F51" s="51" t="e">
        <f t="shared" si="2"/>
        <v>#DIV/0!</v>
      </c>
      <c r="G51" s="76">
        <f t="shared" si="1"/>
        <v>0</v>
      </c>
    </row>
    <row r="52" spans="1:7" ht="30" customHeight="1">
      <c r="A52" s="40" t="s">
        <v>68</v>
      </c>
      <c r="B52" s="40" t="s">
        <v>63</v>
      </c>
      <c r="C52" s="56">
        <v>1496.51</v>
      </c>
      <c r="D52" s="28">
        <v>1496.5</v>
      </c>
      <c r="E52" s="16">
        <v>1637.18</v>
      </c>
      <c r="F52" s="51">
        <f t="shared" si="2"/>
        <v>1.094006014032743</v>
      </c>
      <c r="G52" s="76">
        <f t="shared" si="1"/>
        <v>99.99933177860488</v>
      </c>
    </row>
    <row r="53" spans="1:7" ht="47.25" customHeight="1">
      <c r="A53" s="40" t="s">
        <v>29</v>
      </c>
      <c r="B53" s="40" t="s">
        <v>30</v>
      </c>
      <c r="C53" s="56">
        <v>96.63</v>
      </c>
      <c r="D53" s="28">
        <v>96.6</v>
      </c>
      <c r="E53" s="16">
        <v>102.24</v>
      </c>
      <c r="F53" s="51">
        <f t="shared" si="2"/>
        <v>1.058385093167702</v>
      </c>
      <c r="G53" s="76">
        <f t="shared" si="1"/>
        <v>99.9689537410742</v>
      </c>
    </row>
    <row r="54" spans="1:7" ht="40.5" customHeight="1" hidden="1">
      <c r="A54" s="43" t="s">
        <v>43</v>
      </c>
      <c r="B54" s="43" t="s">
        <v>44</v>
      </c>
      <c r="C54" s="59"/>
      <c r="D54" s="35">
        <v>0</v>
      </c>
      <c r="E54" s="16"/>
      <c r="F54" s="51" t="e">
        <f t="shared" si="2"/>
        <v>#DIV/0!</v>
      </c>
      <c r="G54" s="76" t="e">
        <f t="shared" si="1"/>
        <v>#DIV/0!</v>
      </c>
    </row>
    <row r="55" spans="1:7" ht="47.25" customHeight="1">
      <c r="A55" s="43" t="s">
        <v>59</v>
      </c>
      <c r="B55" s="43" t="s">
        <v>60</v>
      </c>
      <c r="C55" s="59">
        <v>1</v>
      </c>
      <c r="D55" s="35">
        <v>1</v>
      </c>
      <c r="E55" s="19">
        <v>1</v>
      </c>
      <c r="F55" s="51">
        <f t="shared" si="2"/>
        <v>1</v>
      </c>
      <c r="G55" s="76">
        <f t="shared" si="1"/>
        <v>100</v>
      </c>
    </row>
    <row r="56" spans="1:7" ht="46.5" customHeight="1" thickBot="1">
      <c r="A56" s="43" t="s">
        <v>40</v>
      </c>
      <c r="B56" s="71" t="s">
        <v>41</v>
      </c>
      <c r="C56" s="59">
        <v>398.94</v>
      </c>
      <c r="D56" s="35">
        <v>298.9</v>
      </c>
      <c r="E56" s="16">
        <v>2179.84</v>
      </c>
      <c r="F56" s="51">
        <f t="shared" si="2"/>
        <v>7.29287387085982</v>
      </c>
      <c r="G56" s="76">
        <f t="shared" si="1"/>
        <v>74.92354740061161</v>
      </c>
    </row>
    <row r="57" spans="1:7" ht="47.25" customHeight="1" thickBot="1">
      <c r="A57" s="44" t="s">
        <v>81</v>
      </c>
      <c r="B57" s="72" t="s">
        <v>80</v>
      </c>
      <c r="C57" s="79">
        <v>0</v>
      </c>
      <c r="D57" s="35">
        <v>-256.2</v>
      </c>
      <c r="E57" s="21">
        <v>-15.23</v>
      </c>
      <c r="F57" s="51">
        <f t="shared" si="2"/>
        <v>0.05944574551131929</v>
      </c>
      <c r="G57" s="83"/>
    </row>
    <row r="58" spans="1:7" ht="16.5" thickBot="1">
      <c r="A58" s="12"/>
      <c r="B58" s="73" t="s">
        <v>26</v>
      </c>
      <c r="C58" s="64">
        <f>C46+C20</f>
        <v>37349.17</v>
      </c>
      <c r="D58" s="36">
        <f>D20+D46</f>
        <v>11009.6</v>
      </c>
      <c r="E58" s="13">
        <f>E46+E20</f>
        <v>9872.060000000001</v>
      </c>
      <c r="F58" s="52">
        <f t="shared" si="2"/>
        <v>0.8966774451387881</v>
      </c>
      <c r="G58" s="36">
        <f t="shared" si="1"/>
        <v>29.477495751578953</v>
      </c>
    </row>
    <row r="59" spans="5:6" ht="12.75">
      <c r="E59" s="9"/>
      <c r="F59" s="9"/>
    </row>
    <row r="60" spans="5:6" ht="12.75">
      <c r="E60" s="9"/>
      <c r="F60" s="9"/>
    </row>
    <row r="61" spans="2:6" ht="12.75">
      <c r="B61" s="1"/>
      <c r="C61" s="1"/>
      <c r="E61" s="9"/>
      <c r="F61" s="9"/>
    </row>
    <row r="62" spans="5:6" ht="12.75">
      <c r="E62" s="9"/>
      <c r="F62" s="9"/>
    </row>
    <row r="63" spans="5:6" ht="12.75">
      <c r="E63" s="9"/>
      <c r="F63" s="9"/>
    </row>
    <row r="64" spans="2:6" ht="12.75">
      <c r="B64" s="1"/>
      <c r="C64" s="1"/>
      <c r="E64" s="9"/>
      <c r="F64" s="9"/>
    </row>
    <row r="65" spans="5:6" ht="12.75">
      <c r="E65" s="9"/>
      <c r="F65" s="9"/>
    </row>
    <row r="66" spans="5:6" ht="12.75">
      <c r="E66" s="9"/>
      <c r="F66" s="9"/>
    </row>
  </sheetData>
  <sheetProtection/>
  <mergeCells count="11">
    <mergeCell ref="B1:F1"/>
    <mergeCell ref="B4:D4"/>
    <mergeCell ref="B5:D5"/>
    <mergeCell ref="A11:D11"/>
    <mergeCell ref="A13:D13"/>
    <mergeCell ref="B7:D7"/>
    <mergeCell ref="B6:D6"/>
    <mergeCell ref="B2:F2"/>
    <mergeCell ref="A12:D12"/>
    <mergeCell ref="B8:D8"/>
    <mergeCell ref="B3:F3"/>
  </mergeCells>
  <printOptions/>
  <pageMargins left="0.7874015748031497" right="0.7874015748031497" top="0.16" bottom="0.1968503937007874" header="0.1181102362204724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2017-04-19T13:13:11Z</cp:lastPrinted>
  <dcterms:created xsi:type="dcterms:W3CDTF">2006-11-14T09:43:33Z</dcterms:created>
  <dcterms:modified xsi:type="dcterms:W3CDTF">2017-04-19T13:13:17Z</dcterms:modified>
  <cp:category/>
  <cp:version/>
  <cp:contentType/>
  <cp:contentStatus/>
</cp:coreProperties>
</file>