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5480" windowHeight="10305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<sst xmlns="http://schemas.openxmlformats.org/spreadsheetml/2006/main" count="97" uniqueCount="95">
  <si>
    <t>код бюджетной</t>
  </si>
  <si>
    <t>ИСТОЧНИК ДОХОДОВ</t>
  </si>
  <si>
    <t>классификации</t>
  </si>
  <si>
    <t>(тыс.руб.)</t>
  </si>
  <si>
    <t>1 00 00000 00 0000 000</t>
  </si>
  <si>
    <t>1 01 00000 00 0000 000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</si>
  <si>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</si>
  <si>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</si>
  <si>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</si>
  <si>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</si>
  <si>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</si>
  <si>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</si>
  <si>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</si>
  <si>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</si>
  <si>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</si>
  <si>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</si>
  <si>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1 06 06000 00 0000 110</t>
  </si>
  <si>
    <t>1 08 00000 00 0000 110</t>
  </si>
  <si>
    <t>ГОСУДАРСТВЕННАЯ ПОШЛИНА</t>
  </si>
  <si>
    <t>ДОХОДЫ ОТ ИСПОЛЬЗОВАНИЯ ИМУЩЕСТВА,НАХОДЯЩЕГОСЯ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</si>
  <si>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</si>
  <si>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1 11 09045 10 0000 120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</si>
  <si>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</si>
  <si>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2 02 01001 10 0000 151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</si>
  <si>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</si>
  <si>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</si>
  <si>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</si>
  <si>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</si>
  <si>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</si>
  <si>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</si>
  <si>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</si>
  <si>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1 06 04000 02 0000 110</t>
  </si>
  <si>
    <t>1 13 00000 00 0000 0000</t>
  </si>
  <si>
    <t>ДОХОДЫ ОТ ОКАЗАНИЯ ПЛАТНЫХ УСЛУГ И КОМПЕНСАЦИИ ЗАТРАТ ГОСУДАРСТВА</t>
  </si>
  <si>
    <t>1 13 03050 10 0000 130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</si>
  <si>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</si>
  <si>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1 06 04011 02 0000 110</t>
  </si>
  <si>
    <t>1 06 04012 02 0000 110</t>
  </si>
  <si>
    <t>Транспортный налог с организаций</t>
  </si>
  <si>
    <t>Транспортный налог с физических лиц</t>
  </si>
  <si>
    <t>2 02 04999 10 0000 151</t>
  </si>
  <si>
    <t>Прочие межбюджетные трансферты передаваемые бюджетам поселений</t>
  </si>
  <si>
    <t xml:space="preserve">Прочие неналоговые доходы бюджетов поселений 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</si>
  <si>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</si>
  <si>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</si>
  <si>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1 14 01050 10 0000 410 </t>
  </si>
  <si>
    <t>Доходы от продажи квартир</t>
  </si>
  <si>
    <t>1 11 05013 10 0000 120</t>
  </si>
  <si>
    <t>1 08 04020 01 1000 110</t>
  </si>
  <si>
    <t>Налоговые и неналоговые доходы</t>
  </si>
  <si>
    <t>НАЛОГИ НА ПРИБЫЛЬ, ДОХОДЫ</t>
  </si>
  <si>
    <t>Транспортный налог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</si>
  <si>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</si>
  <si>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</si>
  <si>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учреждений( за исключениеммуниципальных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</si>
  <si>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поселений (за исключением имущества муниципаль-ных бюджетных и автономных учреждений, а также имущества муниципальных унитарных предприятий, в том числе казенных) </t>
  </si>
  <si>
    <t>Безвозмездные поступления от других бюджетов бюджетной системы Российской Федерации</t>
  </si>
  <si>
    <t>Доходы от продажи материальных и нематериальных активов</t>
  </si>
  <si>
    <t>1 14 06013 10 0000 430</t>
  </si>
  <si>
    <t>2 02 03024 10 0000 151</t>
  </si>
  <si>
    <t>Субвенции бюджетам поселений на осуществление отдельных полномочий Ленинградской области в сфере административных правонарушений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</si>
  <si>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</si>
  <si>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2 02 02077 10 0000 151 </t>
  </si>
  <si>
    <t>Прочие субсидии бюджетам поселений</t>
  </si>
  <si>
    <t>1 03 00000 00 0000 000</t>
  </si>
  <si>
    <t>Налоги на товары (работы,услуги)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</si>
  <si>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</si>
  <si>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</si>
  <si>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2 02 02999 10 0000 151</t>
  </si>
  <si>
    <t>2 02 02216 10 0000 151</t>
  </si>
  <si>
    <t>1 05 0000 00 0000 000</t>
  </si>
  <si>
    <t>Налоги на совокупный доход</t>
  </si>
  <si>
    <t>1 05 03010 01 0000 110</t>
  </si>
  <si>
    <t>единый сельскохозяйственный налог</t>
  </si>
  <si>
    <t>2 02 01003 10 0000 151</t>
  </si>
  <si>
    <t>Дотации бюджетам поселений на поддержку мер по обеспечению сбалансированности бюджетов</t>
  </si>
  <si>
    <t>факт</t>
  </si>
  <si>
    <t>исполнение</t>
  </si>
  <si>
    <t>(%%)</t>
  </si>
  <si>
    <t>1 17 01050 10 0000 180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</si>
  <si>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</si>
  <si>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2 19 05000 10 0000 151 </t>
  </si>
  <si>
    <t>Свирицкое сельское поселение</t>
  </si>
  <si>
    <t xml:space="preserve">исполнение </t>
  </si>
  <si>
    <t xml:space="preserve">бюджета муниципального образования Свирицкое сельское поселение </t>
  </si>
  <si>
    <t xml:space="preserve"> Волховского муниципального района Ленинградской области  за 2016 год</t>
  </si>
  <si>
    <t xml:space="preserve">Справка об исполнении   плана по доходам </t>
  </si>
  <si>
    <t>Приложение №1</t>
  </si>
  <si>
    <t>к решению совета депутатов</t>
  </si>
  <si>
    <t>муниципального образования</t>
  </si>
  <si>
    <t>Волховского муниципального района</t>
  </si>
  <si>
    <t>Ленинградской области</t>
  </si>
  <si>
    <t>третьего созыва</t>
  </si>
  <si>
    <t>проект</t>
  </si>
  <si>
    <t>Субсидии бюджетам поселений на осуществление дорожной деятельности  в отношении автомобильных дорог общего пользования, а также капитального ремонта и ремонта дворовых территорий МКД, проездов к дворовым территориям многоквартирных домов населенных пунктов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</si>
</sst>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?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Arial Cyr"/>
      <family val="0"/>
    </font>
    <font>
      <sz val="12"/>
      <name val="Arial Cyr"/>
      <family val="0"/>
    </font>
    <font>
      <sz val="12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2" fontId="2" fillId="0" borderId="1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10" fontId="0" fillId="0" borderId="20" xfId="0" applyNumberFormat="1" applyBorder="1" applyAlignment="1">
      <alignment horizontal="center" vertical="center"/>
    </xf>
    <xf numFmtId="10" fontId="1" fillId="0" borderId="21" xfId="0" applyNumberFormat="1" applyFont="1" applyBorder="1" applyAlignment="1">
      <alignment/>
    </xf>
    <xf numFmtId="10" fontId="0" fillId="0" borderId="21" xfId="0" applyNumberFormat="1" applyBorder="1" applyAlignment="1">
      <alignment/>
    </xf>
    <xf numFmtId="10" fontId="0" fillId="0" borderId="21" xfId="0" applyNumberFormat="1" applyBorder="1" applyAlignment="1">
      <alignment horizontal="center" vertical="center"/>
    </xf>
    <xf numFmtId="10" fontId="1" fillId="0" borderId="22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2" fillId="0" borderId="2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21" xfId="0" applyNumberFormat="1" applyFill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" fillId="0" borderId="24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8" xfId="0" applyFont="1" applyFill="1" applyBorder="1" applyAlignment="1">
      <alignment vertical="top" wrapText="1"/>
    </xf>
    <xf numFmtId="0" fontId="21" fillId="0" borderId="18" xfId="0" applyFont="1" applyBorder="1" applyAlignment="1">
      <alignment vertical="center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vertical="top" wrapText="1"/>
    </xf>
    <xf numFmtId="0" fontId="21" fillId="0" borderId="21" xfId="0" applyFont="1" applyBorder="1" applyAlignment="1">
      <alignment vertical="top" wrapText="1"/>
    </xf>
    <xf numFmtId="0" fontId="21" fillId="0" borderId="21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vertical="top" wrapText="1"/>
    </xf>
    <xf numFmtId="0" fontId="21" fillId="0" borderId="21" xfId="0" applyFont="1" applyFill="1" applyBorder="1" applyAlignment="1">
      <alignment vertical="top" wrapText="1"/>
    </xf>
    <xf numFmtId="0" fontId="21" fillId="0" borderId="23" xfId="0" applyFont="1" applyBorder="1" applyAlignment="1">
      <alignment vertical="top" wrapText="1"/>
    </xf>
    <xf numFmtId="166" fontId="22" fillId="0" borderId="13" xfId="0" applyNumberFormat="1" applyFont="1" applyFill="1" applyBorder="1" applyAlignment="1" applyProtection="1">
      <alignment horizontal="left" wrapText="1"/>
      <protection/>
    </xf>
    <xf numFmtId="0" fontId="21" fillId="0" borderId="20" xfId="0" applyFont="1" applyBorder="1" applyAlignment="1">
      <alignment vertical="top" wrapText="1"/>
    </xf>
    <xf numFmtId="0" fontId="21" fillId="0" borderId="22" xfId="0" applyFont="1" applyBorder="1" applyAlignment="1">
      <alignment vertical="top" wrapText="1"/>
    </xf>
    <xf numFmtId="0" fontId="21" fillId="0" borderId="27" xfId="0" applyFont="1" applyBorder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zoomScalePageLayoutView="0" workbookViewId="0" topLeftCell="A1">
      <selection activeCell="C47" sqref="C47"/>
    </sheetView>
  </sheetViews>
  <sheetFormatPr defaultColWidth="9.00390625" defaultRowHeight="12.75"/>
  <cols>
    <col min="1" max="1" width="29.875" style="0" customWidth="1"/>
    <col min="2" max="2" width="75.125" style="0" customWidth="1"/>
    <col min="3" max="3" width="16.25390625" style="0" customWidth="1"/>
    <col min="4" max="4" width="10.75390625" style="0" hidden="1" customWidth="1"/>
    <col min="5" max="5" width="12.125" style="0" hidden="1" customWidth="1"/>
  </cols>
  <sheetData>
    <row r="1" spans="1:5" ht="12.75">
      <c r="A1" s="1"/>
      <c r="B1" s="33" t="s">
        <v>87</v>
      </c>
      <c r="C1" s="33"/>
      <c r="D1" s="33"/>
      <c r="E1" s="33"/>
    </row>
    <row r="2" spans="1:5" ht="12.75">
      <c r="A2" s="1"/>
      <c r="B2" s="33" t="s">
        <v>88</v>
      </c>
      <c r="C2" s="33"/>
      <c r="D2" s="33"/>
      <c r="E2" s="33"/>
    </row>
    <row r="3" spans="1:5" ht="12.75">
      <c r="A3" s="1"/>
      <c r="B3" s="33" t="s">
        <v>89</v>
      </c>
      <c r="C3" s="33"/>
      <c r="D3" s="33"/>
      <c r="E3" s="33"/>
    </row>
    <row r="4" spans="1:3" ht="12.75">
      <c r="A4" s="1"/>
      <c r="B4" s="33" t="s">
        <v>82</v>
      </c>
      <c r="C4" s="33"/>
    </row>
    <row r="5" spans="1:3" ht="12.75">
      <c r="A5" s="1"/>
      <c r="B5" s="33" t="s">
        <v>90</v>
      </c>
      <c r="C5" s="33"/>
    </row>
    <row r="6" spans="1:3" ht="12.75">
      <c r="A6" s="1"/>
      <c r="B6" s="33" t="s">
        <v>91</v>
      </c>
      <c r="C6" s="33"/>
    </row>
    <row r="7" spans="2:3" ht="12.75">
      <c r="B7" s="47" t="s">
        <v>92</v>
      </c>
      <c r="C7" s="33"/>
    </row>
    <row r="8" spans="2:3" ht="12.75">
      <c r="B8" s="48"/>
      <c r="C8" s="48" t="s">
        <v>93</v>
      </c>
    </row>
    <row r="9" spans="2:3" ht="12.75">
      <c r="B9" s="48"/>
      <c r="C9" s="1"/>
    </row>
    <row r="11" spans="1:3" ht="15.75">
      <c r="A11" s="56" t="s">
        <v>86</v>
      </c>
      <c r="B11" s="56"/>
      <c r="C11" s="56"/>
    </row>
    <row r="12" spans="1:3" ht="15.75">
      <c r="A12" s="56" t="s">
        <v>84</v>
      </c>
      <c r="B12" s="56"/>
      <c r="C12" s="56"/>
    </row>
    <row r="13" spans="1:3" ht="15.75">
      <c r="A13" s="56" t="s">
        <v>85</v>
      </c>
      <c r="B13" s="56"/>
      <c r="C13" s="56"/>
    </row>
    <row r="14" spans="1:3" ht="12.75">
      <c r="A14" s="32"/>
      <c r="B14" s="32"/>
      <c r="C14" s="32"/>
    </row>
    <row r="15" spans="1:3" ht="12.75" hidden="1">
      <c r="A15" s="32"/>
      <c r="B15" s="32"/>
      <c r="C15" s="32"/>
    </row>
    <row r="16" spans="1:3" ht="12.75" hidden="1">
      <c r="A16" s="32"/>
      <c r="B16" s="32"/>
      <c r="C16" s="32"/>
    </row>
    <row r="17" ht="13.5" thickBot="1"/>
    <row r="18" spans="1:5" ht="12.75">
      <c r="A18" s="2" t="s">
        <v>0</v>
      </c>
      <c r="B18" s="4" t="s">
        <v>1</v>
      </c>
      <c r="C18" s="4" t="s">
        <v>83</v>
      </c>
      <c r="D18" s="10" t="s">
        <v>76</v>
      </c>
      <c r="E18" s="11" t="s">
        <v>77</v>
      </c>
    </row>
    <row r="19" spans="1:5" ht="13.5" thickBot="1">
      <c r="A19" s="5" t="s">
        <v>2</v>
      </c>
      <c r="B19" s="6"/>
      <c r="C19" s="6" t="s">
        <v>3</v>
      </c>
      <c r="D19" s="12" t="s">
        <v>3</v>
      </c>
      <c r="E19" s="12" t="s">
        <v>78</v>
      </c>
    </row>
    <row r="20" spans="1:5" ht="15.75">
      <c r="A20" s="49" t="s">
        <v>4</v>
      </c>
      <c r="B20" s="16" t="s">
        <v>49</v>
      </c>
      <c r="C20" s="34">
        <f>C21+C24+C26+C28+C29+C32+C34+C36+C37+C38+C41</f>
        <v>5795.5</v>
      </c>
      <c r="D20" s="17">
        <f>D21+D24+D26+D28+D29+D32+D34+D36+D37+D38+D41+D44</f>
        <v>2464.41</v>
      </c>
      <c r="E20" s="25">
        <f>D20/C20</f>
        <v>0.4252281942886722</v>
      </c>
    </row>
    <row r="21" spans="1:5" ht="15.75">
      <c r="A21" s="50" t="s">
        <v>5</v>
      </c>
      <c r="B21" s="57" t="s">
        <v>50</v>
      </c>
      <c r="C21" s="35">
        <f>C22</f>
        <v>295.7</v>
      </c>
      <c r="D21" s="21">
        <f>D22</f>
        <v>284.49</v>
      </c>
      <c r="E21" s="26">
        <f aca="true" t="shared" si="0" ref="E21:E42">D21/C21</f>
        <v>0.9620899560365236</v>
      </c>
    </row>
    <row r="22" spans="1:5" ht="15">
      <c r="A22" s="51" t="s">
        <v>6</v>
      </c>
      <c r="B22" s="58" t="s">
        <v>7</v>
      </c>
      <c r="C22" s="36">
        <v>295.7</v>
      </c>
      <c r="D22" s="22">
        <v>284.49</v>
      </c>
      <c r="E22" s="26">
        <f t="shared" si="0"/>
        <v>0.9620899560365236</v>
      </c>
    </row>
    <row r="23" spans="1:5" ht="31.5">
      <c r="A23" s="50" t="s">
        <v>64</v>
      </c>
      <c r="B23" s="57" t="s">
        <v>65</v>
      </c>
      <c r="C23" s="35">
        <f>C24</f>
        <v>2012.9</v>
      </c>
      <c r="D23" s="21">
        <f>D24</f>
        <v>715.65</v>
      </c>
      <c r="E23" s="26">
        <f t="shared" si="0"/>
        <v>0.3555318197625316</v>
      </c>
    </row>
    <row r="24" spans="1:5" ht="30">
      <c r="A24" s="51" t="s">
        <v>66</v>
      </c>
      <c r="B24" s="58" t="s">
        <v>67</v>
      </c>
      <c r="C24" s="36">
        <v>2012.9</v>
      </c>
      <c r="D24" s="22">
        <v>715.65</v>
      </c>
      <c r="E24" s="26">
        <f t="shared" si="0"/>
        <v>0.3555318197625316</v>
      </c>
    </row>
    <row r="25" spans="1:5" ht="15.75">
      <c r="A25" s="50" t="s">
        <v>70</v>
      </c>
      <c r="B25" s="57" t="s">
        <v>71</v>
      </c>
      <c r="C25" s="37">
        <f>C26</f>
        <v>15.7</v>
      </c>
      <c r="D25" s="22">
        <f>D26</f>
        <v>12.45</v>
      </c>
      <c r="E25" s="26">
        <f t="shared" si="0"/>
        <v>0.7929936305732485</v>
      </c>
    </row>
    <row r="26" spans="1:5" ht="15">
      <c r="A26" s="51" t="s">
        <v>72</v>
      </c>
      <c r="B26" s="58" t="s">
        <v>73</v>
      </c>
      <c r="C26" s="38">
        <v>15.7</v>
      </c>
      <c r="D26" s="22">
        <v>12.45</v>
      </c>
      <c r="E26" s="26">
        <f t="shared" si="0"/>
        <v>0.7929936305732485</v>
      </c>
    </row>
    <row r="27" spans="1:5" ht="15.75">
      <c r="A27" s="50" t="s">
        <v>8</v>
      </c>
      <c r="B27" s="57" t="s">
        <v>9</v>
      </c>
      <c r="C27" s="37">
        <f>C28+C29+C32</f>
        <v>1098.1000000000001</v>
      </c>
      <c r="D27" s="21">
        <f>D28+D29+D32</f>
        <v>1412.34</v>
      </c>
      <c r="E27" s="26">
        <f t="shared" si="0"/>
        <v>1.2861670157544849</v>
      </c>
    </row>
    <row r="28" spans="1:5" ht="45">
      <c r="A28" s="51" t="s">
        <v>10</v>
      </c>
      <c r="B28" s="58" t="s">
        <v>15</v>
      </c>
      <c r="C28" s="36">
        <v>47.2</v>
      </c>
      <c r="D28" s="22">
        <v>51.07</v>
      </c>
      <c r="E28" s="26">
        <f t="shared" si="0"/>
        <v>1.0819915254237287</v>
      </c>
    </row>
    <row r="29" spans="1:5" ht="15.75" hidden="1">
      <c r="A29" s="50" t="s">
        <v>31</v>
      </c>
      <c r="B29" s="57" t="s">
        <v>51</v>
      </c>
      <c r="C29" s="35">
        <f>C30+C31</f>
        <v>0</v>
      </c>
      <c r="D29" s="22">
        <f>D30+D31</f>
        <v>425.6</v>
      </c>
      <c r="E29" s="26" t="e">
        <f t="shared" si="0"/>
        <v>#DIV/0!</v>
      </c>
    </row>
    <row r="30" spans="1:5" s="3" customFormat="1" ht="15" hidden="1">
      <c r="A30" s="51" t="s">
        <v>36</v>
      </c>
      <c r="B30" s="58" t="s">
        <v>38</v>
      </c>
      <c r="C30" s="39">
        <v>0</v>
      </c>
      <c r="D30" s="31">
        <v>13.74</v>
      </c>
      <c r="E30" s="26" t="e">
        <f t="shared" si="0"/>
        <v>#DIV/0!</v>
      </c>
    </row>
    <row r="31" spans="1:5" s="7" customFormat="1" ht="15" hidden="1">
      <c r="A31" s="51" t="s">
        <v>37</v>
      </c>
      <c r="B31" s="58" t="s">
        <v>39</v>
      </c>
      <c r="C31" s="40">
        <v>0</v>
      </c>
      <c r="D31" s="31">
        <v>411.86</v>
      </c>
      <c r="E31" s="26" t="e">
        <f t="shared" si="0"/>
        <v>#DIV/0!</v>
      </c>
    </row>
    <row r="32" spans="1:5" s="7" customFormat="1" ht="15">
      <c r="A32" s="51" t="s">
        <v>16</v>
      </c>
      <c r="B32" s="58" t="s">
        <v>52</v>
      </c>
      <c r="C32" s="41">
        <v>1050.9</v>
      </c>
      <c r="D32" s="31">
        <v>935.67</v>
      </c>
      <c r="E32" s="26">
        <f t="shared" si="0"/>
        <v>0.89035112760491</v>
      </c>
    </row>
    <row r="33" spans="1:5" ht="15.75">
      <c r="A33" s="50" t="s">
        <v>17</v>
      </c>
      <c r="B33" s="57" t="s">
        <v>18</v>
      </c>
      <c r="C33" s="35">
        <f>C34</f>
        <v>1.2</v>
      </c>
      <c r="D33" s="21">
        <v>7.7</v>
      </c>
      <c r="E33" s="26">
        <f t="shared" si="0"/>
        <v>6.416666666666667</v>
      </c>
    </row>
    <row r="34" spans="1:9" ht="64.5" customHeight="1">
      <c r="A34" s="51" t="s">
        <v>48</v>
      </c>
      <c r="B34" s="58" t="s">
        <v>53</v>
      </c>
      <c r="C34" s="36">
        <v>1.2</v>
      </c>
      <c r="D34" s="22">
        <v>7.7</v>
      </c>
      <c r="E34" s="26">
        <f t="shared" si="0"/>
        <v>6.416666666666667</v>
      </c>
      <c r="I34" s="8"/>
    </row>
    <row r="35" spans="1:5" ht="39" customHeight="1">
      <c r="A35" s="50" t="s">
        <v>11</v>
      </c>
      <c r="B35" s="57" t="s">
        <v>19</v>
      </c>
      <c r="C35" s="35">
        <f>C36+C37+C38</f>
        <v>135.5</v>
      </c>
      <c r="D35" s="21">
        <f>D36+D37+D38</f>
        <v>111.78</v>
      </c>
      <c r="E35" s="26">
        <f t="shared" si="0"/>
        <v>0.8249446494464945</v>
      </c>
    </row>
    <row r="36" spans="1:5" ht="75" hidden="1">
      <c r="A36" s="51" t="s">
        <v>47</v>
      </c>
      <c r="B36" s="59" t="s">
        <v>20</v>
      </c>
      <c r="C36" s="36">
        <v>0</v>
      </c>
      <c r="D36" s="19">
        <v>0</v>
      </c>
      <c r="E36" s="26" t="e">
        <f t="shared" si="0"/>
        <v>#DIV/0!</v>
      </c>
    </row>
    <row r="37" spans="1:5" ht="60">
      <c r="A37" s="51" t="s">
        <v>12</v>
      </c>
      <c r="B37" s="58" t="s">
        <v>54</v>
      </c>
      <c r="C37" s="36">
        <v>17.5</v>
      </c>
      <c r="D37" s="19">
        <v>19.74</v>
      </c>
      <c r="E37" s="26">
        <f t="shared" si="0"/>
        <v>1.128</v>
      </c>
    </row>
    <row r="38" spans="1:5" ht="66" customHeight="1">
      <c r="A38" s="51" t="s">
        <v>21</v>
      </c>
      <c r="B38" s="59" t="s">
        <v>55</v>
      </c>
      <c r="C38" s="36">
        <v>118</v>
      </c>
      <c r="D38" s="22">
        <v>92.04</v>
      </c>
      <c r="E38" s="26">
        <f t="shared" si="0"/>
        <v>0.78</v>
      </c>
    </row>
    <row r="39" spans="1:5" s="3" customFormat="1" ht="26.25" customHeight="1" hidden="1">
      <c r="A39" s="50" t="s">
        <v>32</v>
      </c>
      <c r="B39" s="60" t="s">
        <v>33</v>
      </c>
      <c r="C39" s="35">
        <f>C40</f>
        <v>0</v>
      </c>
      <c r="D39" s="20"/>
      <c r="E39" s="26" t="e">
        <f t="shared" si="0"/>
        <v>#DIV/0!</v>
      </c>
    </row>
    <row r="40" spans="1:5" ht="27.75" customHeight="1" hidden="1">
      <c r="A40" s="51" t="s">
        <v>34</v>
      </c>
      <c r="B40" s="59" t="s">
        <v>35</v>
      </c>
      <c r="C40" s="36">
        <v>0</v>
      </c>
      <c r="D40" s="19"/>
      <c r="E40" s="26" t="e">
        <f t="shared" si="0"/>
        <v>#DIV/0!</v>
      </c>
    </row>
    <row r="41" spans="1:5" ht="31.5">
      <c r="A41" s="50" t="s">
        <v>13</v>
      </c>
      <c r="B41" s="57" t="s">
        <v>57</v>
      </c>
      <c r="C41" s="37">
        <f>C43+C42</f>
        <v>2236.4</v>
      </c>
      <c r="D41" s="18">
        <f>D43</f>
        <v>0</v>
      </c>
      <c r="E41" s="26">
        <f t="shared" si="0"/>
        <v>0</v>
      </c>
    </row>
    <row r="42" spans="1:5" ht="15">
      <c r="A42" s="51" t="s">
        <v>45</v>
      </c>
      <c r="B42" s="58" t="s">
        <v>46</v>
      </c>
      <c r="C42" s="42">
        <v>243.6</v>
      </c>
      <c r="D42" s="19"/>
      <c r="E42" s="26">
        <f t="shared" si="0"/>
        <v>0</v>
      </c>
    </row>
    <row r="43" spans="1:5" ht="45">
      <c r="A43" s="52" t="s">
        <v>58</v>
      </c>
      <c r="B43" s="61" t="s">
        <v>22</v>
      </c>
      <c r="C43" s="43">
        <v>1992.8</v>
      </c>
      <c r="D43" s="19"/>
      <c r="E43" s="26"/>
    </row>
    <row r="44" spans="1:5" s="3" customFormat="1" ht="15.75">
      <c r="A44" s="50" t="s">
        <v>28</v>
      </c>
      <c r="B44" s="57" t="s">
        <v>27</v>
      </c>
      <c r="C44" s="35">
        <f>C45</f>
        <v>0</v>
      </c>
      <c r="D44" s="21">
        <v>-80</v>
      </c>
      <c r="E44" s="27"/>
    </row>
    <row r="45" spans="1:5" ht="13.5" customHeight="1">
      <c r="A45" s="51" t="s">
        <v>79</v>
      </c>
      <c r="B45" s="58" t="s">
        <v>42</v>
      </c>
      <c r="C45" s="36">
        <v>0</v>
      </c>
      <c r="D45" s="22">
        <v>-80</v>
      </c>
      <c r="E45" s="28"/>
    </row>
    <row r="46" spans="1:5" ht="33.75" customHeight="1">
      <c r="A46" s="50" t="s">
        <v>14</v>
      </c>
      <c r="B46" s="57" t="s">
        <v>56</v>
      </c>
      <c r="C46" s="44">
        <f>C47+C48+C50+C51+C52+C53+C55+C56+C49+C57</f>
        <v>5213.6</v>
      </c>
      <c r="D46" s="23">
        <f>D47+D48+D49+D50+D51+D52+D53+D55+D56+D57</f>
        <v>7407.650000000001</v>
      </c>
      <c r="E46" s="29">
        <f>D46/C46</f>
        <v>1.4208320546263618</v>
      </c>
    </row>
    <row r="47" spans="1:5" ht="30">
      <c r="A47" s="51" t="s">
        <v>23</v>
      </c>
      <c r="B47" s="58" t="s">
        <v>24</v>
      </c>
      <c r="C47" s="38">
        <v>2528</v>
      </c>
      <c r="D47" s="19">
        <v>1362.8</v>
      </c>
      <c r="E47" s="29">
        <f aca="true" t="shared" si="1" ref="E47:E58">D47/C47</f>
        <v>0.5390822784810126</v>
      </c>
    </row>
    <row r="48" spans="1:5" ht="30">
      <c r="A48" s="51" t="s">
        <v>23</v>
      </c>
      <c r="B48" s="62" t="s">
        <v>25</v>
      </c>
      <c r="C48" s="38">
        <v>0</v>
      </c>
      <c r="D48" s="19">
        <v>820.5</v>
      </c>
      <c r="E48" s="29" t="e">
        <f t="shared" si="1"/>
        <v>#DIV/0!</v>
      </c>
    </row>
    <row r="49" spans="1:5" ht="30" hidden="1">
      <c r="A49" s="51" t="s">
        <v>74</v>
      </c>
      <c r="B49" s="58" t="s">
        <v>75</v>
      </c>
      <c r="C49" s="38">
        <v>0</v>
      </c>
      <c r="D49" s="19">
        <v>0</v>
      </c>
      <c r="E49" s="29" t="e">
        <f t="shared" si="1"/>
        <v>#DIV/0!</v>
      </c>
    </row>
    <row r="50" spans="1:8" ht="99.75" customHeight="1" thickBot="1">
      <c r="A50" s="53" t="s">
        <v>69</v>
      </c>
      <c r="B50" s="63" t="s">
        <v>94</v>
      </c>
      <c r="C50" s="43">
        <v>1048.8</v>
      </c>
      <c r="D50" s="19">
        <v>796.5</v>
      </c>
      <c r="E50" s="29">
        <f t="shared" si="1"/>
        <v>0.7594393592677345</v>
      </c>
      <c r="H50" s="8"/>
    </row>
    <row r="51" spans="1:5" ht="51.75" customHeight="1">
      <c r="A51" s="51" t="s">
        <v>62</v>
      </c>
      <c r="B51" s="64" t="s">
        <v>61</v>
      </c>
      <c r="C51" s="38">
        <v>0</v>
      </c>
      <c r="D51" s="19">
        <v>522.82</v>
      </c>
      <c r="E51" s="29" t="e">
        <f t="shared" si="1"/>
        <v>#DIV/0!</v>
      </c>
    </row>
    <row r="52" spans="1:5" ht="30" customHeight="1">
      <c r="A52" s="51" t="s">
        <v>68</v>
      </c>
      <c r="B52" s="58" t="s">
        <v>63</v>
      </c>
      <c r="C52" s="38">
        <v>1496.5</v>
      </c>
      <c r="D52" s="19">
        <v>1637.18</v>
      </c>
      <c r="E52" s="29">
        <f t="shared" si="1"/>
        <v>1.094006014032743</v>
      </c>
    </row>
    <row r="53" spans="1:5" ht="47.25" customHeight="1">
      <c r="A53" s="51" t="s">
        <v>29</v>
      </c>
      <c r="B53" s="58" t="s">
        <v>30</v>
      </c>
      <c r="C53" s="38">
        <v>96.6</v>
      </c>
      <c r="D53" s="19">
        <v>102.24</v>
      </c>
      <c r="E53" s="29">
        <f t="shared" si="1"/>
        <v>1.058385093167702</v>
      </c>
    </row>
    <row r="54" spans="1:5" ht="40.5" customHeight="1" hidden="1">
      <c r="A54" s="54" t="s">
        <v>43</v>
      </c>
      <c r="B54" s="62" t="s">
        <v>44</v>
      </c>
      <c r="C54" s="45">
        <v>0</v>
      </c>
      <c r="D54" s="19"/>
      <c r="E54" s="29" t="e">
        <f t="shared" si="1"/>
        <v>#DIV/0!</v>
      </c>
    </row>
    <row r="55" spans="1:5" ht="47.25" customHeight="1">
      <c r="A55" s="54" t="s">
        <v>59</v>
      </c>
      <c r="B55" s="62" t="s">
        <v>60</v>
      </c>
      <c r="C55" s="45">
        <v>1</v>
      </c>
      <c r="D55" s="22">
        <v>1</v>
      </c>
      <c r="E55" s="29">
        <f t="shared" si="1"/>
        <v>1</v>
      </c>
    </row>
    <row r="56" spans="1:5" ht="46.5" customHeight="1" thickBot="1">
      <c r="A56" s="54" t="s">
        <v>40</v>
      </c>
      <c r="B56" s="65" t="s">
        <v>41</v>
      </c>
      <c r="C56" s="45">
        <v>298.9</v>
      </c>
      <c r="D56" s="19">
        <v>2179.84</v>
      </c>
      <c r="E56" s="29">
        <f t="shared" si="1"/>
        <v>7.29287387085982</v>
      </c>
    </row>
    <row r="57" spans="1:5" ht="47.25" customHeight="1" thickBot="1">
      <c r="A57" s="55" t="s">
        <v>81</v>
      </c>
      <c r="B57" s="66" t="s">
        <v>80</v>
      </c>
      <c r="C57" s="45">
        <v>-256.2</v>
      </c>
      <c r="D57" s="24">
        <v>-15.23</v>
      </c>
      <c r="E57" s="29">
        <f t="shared" si="1"/>
        <v>0.05944574551131929</v>
      </c>
    </row>
    <row r="58" spans="1:5" ht="16.5" thickBot="1">
      <c r="A58" s="13"/>
      <c r="B58" s="14" t="s">
        <v>26</v>
      </c>
      <c r="C58" s="46">
        <f>C20+C46</f>
        <v>11009.1</v>
      </c>
      <c r="D58" s="15">
        <f>D46+D20</f>
        <v>9872.060000000001</v>
      </c>
      <c r="E58" s="30">
        <f t="shared" si="1"/>
        <v>0.8967181695143109</v>
      </c>
    </row>
    <row r="59" spans="4:5" ht="12.75">
      <c r="D59" s="9"/>
      <c r="E59" s="9"/>
    </row>
    <row r="60" spans="4:5" ht="12.75">
      <c r="D60" s="9"/>
      <c r="E60" s="9"/>
    </row>
    <row r="61" spans="2:5" ht="12.75">
      <c r="B61" s="1"/>
      <c r="D61" s="9"/>
      <c r="E61" s="9"/>
    </row>
    <row r="62" spans="4:5" ht="12.75">
      <c r="D62" s="9"/>
      <c r="E62" s="9"/>
    </row>
    <row r="63" spans="4:5" ht="12.75">
      <c r="D63" s="9"/>
      <c r="E63" s="9"/>
    </row>
    <row r="64" spans="2:5" ht="12.75">
      <c r="B64" s="1"/>
      <c r="D64" s="9"/>
      <c r="E64" s="9"/>
    </row>
    <row r="65" spans="4:5" ht="12.75">
      <c r="D65" s="9"/>
      <c r="E65" s="9"/>
    </row>
    <row r="66" spans="4:5" ht="12.75">
      <c r="D66" s="9"/>
      <c r="E66" s="9"/>
    </row>
  </sheetData>
  <sheetProtection/>
  <mergeCells count="10">
    <mergeCell ref="B3:E3"/>
    <mergeCell ref="B1:E1"/>
    <mergeCell ref="B4:C4"/>
    <mergeCell ref="B5:C5"/>
    <mergeCell ref="A11:C11"/>
    <mergeCell ref="A13:C13"/>
    <mergeCell ref="B7:C7"/>
    <mergeCell ref="B6:C6"/>
    <mergeCell ref="B2:E2"/>
    <mergeCell ref="A12:C12"/>
  </mergeCells>
  <printOptions/>
  <pageMargins left="0.7874015748031497" right="0.7874015748031497" top="0.16" bottom="0.1968503937007874" header="0.11811023622047245" footer="0.11811023622047245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GlBuh</cp:lastModifiedBy>
  <cp:lastPrinted>2017-03-23T13:26:47Z</cp:lastPrinted>
  <dcterms:created xsi:type="dcterms:W3CDTF">2006-11-14T09:43:33Z</dcterms:created>
  <dcterms:modified xsi:type="dcterms:W3CDTF">2017-03-23T13:26:52Z</dcterms:modified>
  <cp:category/>
  <cp:version/>
  <cp:contentType/>
  <cp:contentStatus/>
</cp:coreProperties>
</file>